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Lees mij" sheetId="1" r:id="rId1"/>
    <sheet name="Gebouwen" sheetId="2" r:id="rId2"/>
    <sheet name="Onderhoudsregels" sheetId="3" r:id="rId3"/>
    <sheet name="Uitgangspunten" sheetId="4" r:id="rId4"/>
    <sheet name="Planning per jaar" sheetId="5" r:id="rId5"/>
    <sheet name="Meerjarenbegroting" sheetId="6" r:id="rId6"/>
    <sheet name="Lijsten" sheetId="7" r:id="rId7"/>
  </sheets>
  <definedNames>
    <definedName name="organisatie">Uitgangspunten!$C$5</definedName>
    <definedName name="startjaar">Uitgangspunten!$C$6</definedName>
    <definedName name="prijspeil">Uitgangspunten!$C$7</definedName>
    <definedName name="prijsstijging">Uitgangspunten!$C$8</definedName>
    <definedName name="ramingen_inclusief">Uitgangspunten!$C$9</definedName>
    <definedName name="bijkomende_kosten">Uitgangspunten!$C$10</definedName>
    <definedName name="onvoorzien">Uitgangspunten!$C$11</definedName>
    <definedName name="btw">Uitgangspunten!$C$12</definedName>
    <definedName name="fonds_beginstand">Uitgangspunten!$C$13</definedName>
    <definedName name="storting">Uitgangspunten!$C$14</definedName>
    <definedName name="opslagfactor">Uitgangspunten!$C$15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€&quot; #,##0;[Red]&quot;€&quot; -#,##0"/>
    <numFmt numFmtId="165" formatCode="0.0%"/>
  </numFmts>
  <fonts count="7">
    <font>
      <sz val="11"/>
      <color rgb="FF1C2830"/>
      <name val="Calibri"/>
      <family val="2"/>
    </font>
    <font>
      <b/>
      <sz val="16"/>
      <color rgb="FF24425C"/>
      <name val="Calibri"/>
      <family val="2"/>
    </font>
    <font>
      <i/>
      <sz val="10"/>
      <color rgb="FF5A6B77"/>
      <name val="Calibri"/>
      <family val="2"/>
    </font>
    <font>
      <b/>
      <sz val="11"/>
      <color rgb="FFFFFFFF"/>
      <name val="Calibri"/>
      <family val="2"/>
    </font>
    <font>
      <b/>
      <sz val="11"/>
      <color rgb="FF1C2830"/>
      <name val="Calibri"/>
      <family val="2"/>
    </font>
    <font>
      <sz val="9"/>
      <color rgb="FF8FA3B3"/>
      <name val="Consolas"/>
      <family val="3"/>
    </font>
    <font>
      <b/>
      <sz val="12"/>
      <color rgb="FF24425C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E8A33B"/>
        <bgColor indexed="64"/>
      </patternFill>
    </fill>
    <fill>
      <patternFill patternType="solid">
        <fgColor rgb="FF24425C"/>
        <bgColor indexed="64"/>
      </patternFill>
    </fill>
    <fill>
      <patternFill patternType="solid">
        <fgColor rgb="FFDCE8F2"/>
        <bgColor indexed="64"/>
      </patternFill>
    </fill>
    <fill>
      <patternFill patternType="solid">
        <fgColor rgb="FFFFF8DC"/>
        <bgColor indexed="64"/>
      </patternFill>
    </fill>
    <fill>
      <patternFill patternType="solid">
        <fgColor rgb="FFF2F6FA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E3E7E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wrapText="1" vertical="top"/>
    </xf>
    <xf numFmtId="0" fontId="4" fillId="2" borderId="0" xfId="0" applyFont="1" applyFill="1" applyAlignment="1">
      <alignment wrapText="1" vertical="center"/>
    </xf>
    <xf numFmtId="0" fontId="3" fillId="3" borderId="0" xfId="0" applyFont="1" applyFill="1" applyAlignment="1">
      <alignment wrapText="1" vertical="center"/>
    </xf>
    <xf numFmtId="0" fontId="4" fillId="4" borderId="0" xfId="0" applyFont="1" applyFill="1" applyAlignment="1">
      <alignment wrapText="1" vertical="center"/>
    </xf>
    <xf numFmtId="0" fontId="5" fillId="0" borderId="0" xfId="0" applyFont="1"/>
    <xf numFmtId="0" fontId="0" fillId="5" borderId="1" xfId="0" applyFill="1" applyBorder="1"/>
    <xf numFmtId="164" fontId="0" fillId="5" borderId="1" xfId="0" applyNumberFormat="1" applyFill="1" applyBorder="1"/>
    <xf numFmtId="1" fontId="0" fillId="5" borderId="1" xfId="0" applyNumberFormat="1" applyFill="1" applyBorder="1"/>
    <xf numFmtId="165" fontId="0" fillId="5" borderId="1" xfId="0" applyNumberFormat="1" applyFill="1" applyBorder="1"/>
    <xf numFmtId="0" fontId="0" fillId="6" borderId="1" xfId="0" applyFill="1" applyBorder="1"/>
    <xf numFmtId="164" fontId="0" fillId="6" borderId="1" xfId="0" applyNumberFormat="1" applyFill="1" applyBorder="1"/>
    <xf numFmtId="1" fontId="0" fillId="6" borderId="1" xfId="0" applyNumberFormat="1" applyFill="1" applyBorder="1"/>
    <xf numFmtId="0" fontId="4" fillId="0" borderId="0" xfId="0" applyFont="1"/>
    <xf numFmtId="164" fontId="4" fillId="6" borderId="1" xfId="0" applyNumberFormat="1" applyFont="1" applyFill="1" applyBorder="1"/>
    <xf numFmtId="0" fontId="6" fillId="0" borderId="0" xfId="0" applyFont="1"/>
    <xf numFmtId="0" fontId="4" fillId="6" borderId="1" xfId="0" applyFont="1" applyFill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4425C"/>
  </sheetPr>
  <sheetViews>
    <sheetView workbookViewId="0"/>
  </sheetViews>
  <sheetFormatPr defaultRowHeight="15"/>
  <cols>
    <col min="1" max="1" width="2" customWidth="1"/>
    <col min="2" max="2" width="22" customWidth="1"/>
    <col min="3" max="3" width="20" customWidth="1"/>
    <col min="4" max="4" width="12" customWidth="1"/>
    <col min="5" max="5" width="90" customWidth="1"/>
  </cols>
  <sheetData>
    <row r="1">
      <c r="B1" s="1" t="inlineStr">
        <is>
          <t xml:space="preserve">Open MJOP-format voor kerkgebouwen</t>
        </is>
      </c>
    </row>
    <row r="2">
      <c r="B2" s="2" t="inlineStr">
        <is>
          <t xml:space="preserve">Versie 1.0 · Onskerkgebouw.nl · vrij te gebruiken onder CC BY 4.0</t>
        </is>
      </c>
    </row>
    <row r="4">
      <c r="B4" s="16" t="inlineStr">
        <is>
          <t xml:space="preserve">Waarvoor is dit?</t>
        </is>
      </c>
    </row>
    <row r="5">
      <c r="B5" t="inlineStr">
        <is>
          <t xml:space="preserve">Een meerjarenonderhoudsplan (MJOP) en de begroting die eruit volgt, in één werkboek. U vult in wat er aan</t>
        </is>
      </c>
    </row>
    <row r="6">
      <c r="B6" t="inlineStr">
        <is>
          <t xml:space="preserve">uw gebouwen moet gebeuren en wanneer; het werkboek rekent uit wat dat per jaar kost en of het onderhoudsfonds</t>
        </is>
      </c>
    </row>
    <row r="7">
      <c r="B7" t="inlineStr">
        <is>
          <t xml:space="preserve">toereikend is. Het werkt in Excel en LibreOffice, en het ingevulde bestand is in te lezen op onskerkgebouw.nl.</t>
        </is>
      </c>
    </row>
    <row r="9">
      <c r="B9" s="16" t="inlineStr">
        <is>
          <t xml:space="preserve">Zo vult u het in</t>
        </is>
      </c>
    </row>
    <row r="10">
      <c r="B10" t="inlineStr">
        <is>
          <t xml:space="preserve">1.  Gebouwen: één regel per gebouw, met een korte code.</t>
        </is>
      </c>
    </row>
    <row r="11">
      <c r="B11" t="inlineStr">
        <is>
          <t xml:space="preserve">2.  Onderhoudsregels: één regel per werkzaamheid. Minimaal gebouw, wat er moet gebeuren, jaar en raming.</t>
        </is>
      </c>
    </row>
    <row r="12">
      <c r="B12" t="inlineStr">
        <is>
          <t xml:space="preserve">3.  Uitgangspunten: het eerste jaar, de prijsstijging, de stand van het fonds en de storting.</t>
        </is>
      </c>
    </row>
    <row r="13">
      <c r="B13" t="inlineStr">
        <is>
          <t xml:space="preserve">4.  Meerjarenbegroting: hier staat het antwoord. Niets invullen.</t>
        </is>
      </c>
    </row>
    <row r="15">
      <c r="B15" s="16" t="inlineStr">
        <is>
          <t xml:space="preserve">Wat de kleuren betekenen</t>
        </is>
      </c>
    </row>
    <row r="16">
      <c r="B16" s="3" t="inlineStr">
        <is>
          <t xml:space="preserve">Basis</t>
        </is>
      </c>
      <c r="D16" t="inlineStr">
        <is>
          <t xml:space="preserve">Vult iedereen in. Met alleen deze kolommen is het plan compleet genoeg om te rekenen.</t>
        </is>
      </c>
    </row>
    <row r="17">
      <c r="B17" s="4" t="inlineStr">
        <is>
          <t xml:space="preserve">Uitgebreid</t>
        </is>
      </c>
      <c r="D17" t="inlineStr">
        <is>
          <t xml:space="preserve">Voor de adviseur, of wie het precies wil hebben. Mag leeg blijven.</t>
        </is>
      </c>
    </row>
    <row r="18">
      <c r="B18" s="5" t="inlineStr">
        <is>
          <t xml:space="preserve">Berekend</t>
        </is>
      </c>
      <c r="D18" t="inlineStr">
        <is>
          <t xml:space="preserve">Rekent het werkboek zelf uit. Niet invullen.</t>
        </is>
      </c>
    </row>
    <row r="19">
      <c r="B19" s="7"/>
      <c r="D19" t="inlineStr">
        <is>
          <t xml:space="preserve">Een gele cel: hier hoort iets in.</t>
        </is>
      </c>
    </row>
    <row r="21">
      <c r="B21" s="2" t="inlineStr">
        <is>
          <t xml:space="preserve">Laat de grijze regel met technische namen boven de kolomkoppen staan. Daaraan herkent het inlezen de kolommen;</t>
        </is>
      </c>
    </row>
    <row r="22">
      <c r="B22" s="2" t="inlineStr">
        <is>
          <t xml:space="preserve">een kop vertalen of een kolom verplaatsen mag daardoor wel.</t>
        </is>
      </c>
    </row>
    <row r="24">
      <c r="B24" s="16" t="inlineStr">
        <is>
          <t xml:space="preserve">De kolommen van Onderhoudsregels</t>
        </is>
      </c>
    </row>
    <row r="25">
      <c r="B25" s="4" t="inlineStr">
        <is>
          <t xml:space="preserve">Nr.</t>
        </is>
      </c>
      <c r="C25" s="6" t="inlineStr">
        <is>
          <t xml:space="preserve">regel_nr</t>
        </is>
      </c>
      <c r="D25" t="inlineStr">
        <is>
          <t xml:space="preserve">uitgebreid</t>
        </is>
      </c>
      <c r="E25" s="2" t="inlineStr">
        <is>
          <t xml:space="preserve">Een eigen nummer per regel. Laat het staan bij een volgende versie: zo komt een regel bij het inlezen op dezelfde plek terug.</t>
        </is>
      </c>
    </row>
    <row r="26">
      <c r="B26" s="3" t="inlineStr">
        <is>
          <t xml:space="preserve">Gebouw</t>
        </is>
      </c>
      <c r="C26" s="6" t="inlineStr">
        <is>
          <t xml:space="preserve">gebouw_code</t>
        </is>
      </c>
      <c r="D26" t="inlineStr">
        <is>
          <t xml:space="preserve">basis</t>
        </is>
      </c>
      <c r="E26" s="2" t="inlineStr">
        <is>
          <t xml:space="preserve">De code van het gebouw uit het tabblad Gebouwen.</t>
        </is>
      </c>
    </row>
    <row r="27">
      <c r="B27" s="4" t="inlineStr">
        <is>
          <t xml:space="preserve">NL/SfB</t>
        </is>
      </c>
      <c r="C27" s="6" t="inlineStr">
        <is>
          <t xml:space="preserve">nlsfb_code</t>
        </is>
      </c>
      <c r="D27" t="inlineStr">
        <is>
          <t xml:space="preserve">uitgebreid</t>
        </is>
      </c>
      <c r="E27" s="2" t="inlineStr">
        <is>
          <t xml:space="preserve">De code van het bouwdeel volgens NL/SfB. Kies uit de lijst of typ een eigen verbijzondering, zoals 27.2.</t>
        </is>
      </c>
    </row>
    <row r="28">
      <c r="B28" s="3" t="inlineStr">
        <is>
          <t xml:space="preserve">Bouwdeel</t>
        </is>
      </c>
      <c r="C28" s="6" t="inlineStr">
        <is>
          <t xml:space="preserve">bouwdeel</t>
        </is>
      </c>
      <c r="D28" t="inlineStr">
        <is>
          <t xml:space="preserve">basis</t>
        </is>
      </c>
      <c r="E28" s="2" t="inlineStr">
        <is>
          <t xml:space="preserve">Waar het over gaat, in gewone woorden: dak noordzijde, goten, orgel.</t>
        </is>
      </c>
    </row>
    <row r="29">
      <c r="B29" s="3" t="inlineStr">
        <is>
          <t xml:space="preserve">Wat er moet gebeuren</t>
        </is>
      </c>
      <c r="C29" s="6" t="inlineStr">
        <is>
          <t xml:space="preserve">werkzaamheid</t>
        </is>
      </c>
      <c r="D29" t="inlineStr">
        <is>
          <t xml:space="preserve">basis</t>
        </is>
      </c>
      <c r="E29" s="2" t="inlineStr">
        <is>
          <t xml:space="preserve">De werkzaamheid: leien vervangen, schilderen, reinigen en nalopen.</t>
        </is>
      </c>
    </row>
    <row r="30">
      <c r="B30" s="4" t="inlineStr">
        <is>
          <t xml:space="preserve">Soort werk</t>
        </is>
      </c>
      <c r="C30" s="6" t="inlineStr">
        <is>
          <t xml:space="preserve">categorie</t>
        </is>
      </c>
      <c r="D30" t="inlineStr">
        <is>
          <t xml:space="preserve">uitgebreid</t>
        </is>
      </c>
      <c r="E30" s="2" t="inlineStr">
        <is>
          <t xml:space="preserve">Onderhoud, herstel, vervanging, restauratie of verduurzaming.</t>
        </is>
      </c>
    </row>
    <row r="31">
      <c r="B31" s="3" t="inlineStr">
        <is>
          <t xml:space="preserve">Jaar</t>
        </is>
      </c>
      <c r="C31" s="6" t="inlineStr">
        <is>
          <t xml:space="preserve">jaar</t>
        </is>
      </c>
      <c r="D31" t="inlineStr">
        <is>
          <t xml:space="preserve">basis</t>
        </is>
      </c>
      <c r="E31" s="2" t="inlineStr">
        <is>
          <t xml:space="preserve">Het (eerste) jaar waarin het werk gepland staat.</t>
        </is>
      </c>
    </row>
    <row r="32">
      <c r="B32" s="3" t="inlineStr">
        <is>
          <t xml:space="preserve">Elke … jaar</t>
        </is>
      </c>
      <c r="C32" s="6" t="inlineStr">
        <is>
          <t xml:space="preserve">cyclus_jaren</t>
        </is>
      </c>
      <c r="D32" t="inlineStr">
        <is>
          <t xml:space="preserve">basis</t>
        </is>
      </c>
      <c r="E32" s="2" t="inlineStr">
        <is>
          <t xml:space="preserve">Komt het werk terug, vul dan in om de hoeveel jaar. Leeg betekent: één keer.</t>
        </is>
      </c>
    </row>
    <row r="33">
      <c r="B33" s="4" t="inlineStr">
        <is>
          <t xml:space="preserve">Hoeveelheid</t>
        </is>
      </c>
      <c r="C33" s="6" t="inlineStr">
        <is>
          <t xml:space="preserve">hoeveelheid</t>
        </is>
      </c>
      <c r="D33" t="inlineStr">
        <is>
          <t xml:space="preserve">uitgebreid</t>
        </is>
      </c>
      <c r="E33" s="2" t="inlineStr">
        <is>
          <t xml:space="preserve">Bijvoorbeeld 90 (m²). Samen met de eenheidsprijs rekent het werkboek de raming uit.</t>
        </is>
      </c>
    </row>
    <row r="34">
      <c r="B34" s="4" t="inlineStr">
        <is>
          <t xml:space="preserve">Eenheid</t>
        </is>
      </c>
      <c r="C34" s="6" t="inlineStr">
        <is>
          <t xml:space="preserve">eenheid</t>
        </is>
      </c>
      <c r="D34" t="inlineStr">
        <is>
          <t xml:space="preserve">uitgebreid</t>
        </is>
      </c>
      <c r="E34" s="2" t="inlineStr">
        <is>
          <t xml:space="preserve">m², m¹, stuk, post.</t>
        </is>
      </c>
    </row>
    <row r="35">
      <c r="B35" s="4" t="inlineStr">
        <is>
          <t xml:space="preserve">Prijs per eenheid</t>
        </is>
      </c>
      <c r="C35" s="6" t="inlineStr">
        <is>
          <t xml:space="preserve">eenheidsprijs</t>
        </is>
      </c>
      <c r="D35" t="inlineStr">
        <is>
          <t xml:space="preserve">uitgebreid</t>
        </is>
      </c>
      <c r="E35" s="2" t="inlineStr">
        <is>
          <t xml:space="preserve">Op prijspeil (tabblad Uitgangspunten).</t>
        </is>
      </c>
    </row>
    <row r="36">
      <c r="B36" s="3" t="inlineStr">
        <is>
          <t xml:space="preserve">Raming</t>
        </is>
      </c>
      <c r="C36" s="6" t="inlineStr">
        <is>
          <t xml:space="preserve">raming</t>
        </is>
      </c>
      <c r="D36" t="inlineStr">
        <is>
          <t xml:space="preserve">basis</t>
        </is>
      </c>
      <c r="E36" s="2" t="inlineStr">
        <is>
          <t xml:space="preserve">Het bedrag voor één keer, op prijspeil. Laat leeg als u hoeveelheid en prijs per eenheid invult.</t>
        </is>
      </c>
    </row>
    <row r="37">
      <c r="B37" s="5" t="inlineStr">
        <is>
          <t xml:space="preserve">Raming gebruikt</t>
        </is>
      </c>
      <c r="C37" s="6" t="inlineStr">
        <is>
          <t xml:space="preserve">raming_gebruikt</t>
        </is>
      </c>
      <c r="D37" t="inlineStr">
        <is>
          <t xml:space="preserve">berekend</t>
        </is>
      </c>
      <c r="E37" s="2" t="inlineStr">
        <is>
          <t xml:space="preserve">De raming waarmee het werkboek rekent: de ingevulde raming, of anders hoeveelheid × prijs per eenheid.</t>
        </is>
      </c>
    </row>
    <row r="38">
      <c r="B38" s="4" t="inlineStr">
        <is>
          <t xml:space="preserve">Sim-subsidiabel</t>
        </is>
      </c>
      <c r="C38" s="6" t="inlineStr">
        <is>
          <t xml:space="preserve">sim_subsidiabel</t>
        </is>
      </c>
      <c r="D38" t="inlineStr">
        <is>
          <t xml:space="preserve">uitgebreid</t>
        </is>
      </c>
      <c r="E38" s="2" t="inlineStr">
        <is>
          <t xml:space="preserve">Ja als het werk meetelt voor de instandhoudingssubsidie (alleen rijksmonumenten).</t>
        </is>
      </c>
    </row>
    <row r="39">
      <c r="B39" s="4" t="inlineStr">
        <is>
          <t xml:space="preserve">Conditie</t>
        </is>
      </c>
      <c r="C39" s="6" t="inlineStr">
        <is>
          <t xml:space="preserve">conditie</t>
        </is>
      </c>
      <c r="D39" t="inlineStr">
        <is>
          <t xml:space="preserve">uitgebreid</t>
        </is>
      </c>
      <c r="E39" s="2" t="inlineStr">
        <is>
          <t xml:space="preserve">De conditie volgens NEN 2767: 1 uitstekend tot 6 zeer slecht. Uit het inspectierapport.</t>
        </is>
      </c>
    </row>
    <row r="40">
      <c r="B40" s="4" t="inlineStr">
        <is>
          <t xml:space="preserve">Prioriteit</t>
        </is>
      </c>
      <c r="C40" s="6" t="inlineStr">
        <is>
          <t xml:space="preserve">prioriteit</t>
        </is>
      </c>
      <c r="D40" t="inlineStr">
        <is>
          <t xml:space="preserve">uitgebreid</t>
        </is>
      </c>
      <c r="E40" s="2" t="inlineStr">
        <is>
          <t xml:space="preserve">Hoog als uitstel schade of gevaar oplevert.</t>
        </is>
      </c>
    </row>
    <row r="41">
      <c r="B41" s="4" t="inlineStr">
        <is>
          <t xml:space="preserve">Status</t>
        </is>
      </c>
      <c r="C41" s="6" t="inlineStr">
        <is>
          <t xml:space="preserve">status</t>
        </is>
      </c>
      <c r="D41" t="inlineStr">
        <is>
          <t xml:space="preserve">uitgebreid</t>
        </is>
      </c>
      <c r="E41" s="2" t="inlineStr">
        <is>
          <t xml:space="preserve">Gepland, opdracht gegeven, uitgevoerd of uitgesteld.</t>
        </is>
      </c>
    </row>
    <row r="42">
      <c r="B42" s="3" t="inlineStr">
        <is>
          <t xml:space="preserve">Bron</t>
        </is>
      </c>
      <c r="C42" s="6" t="inlineStr">
        <is>
          <t xml:space="preserve">bron</t>
        </is>
      </c>
      <c r="D42" t="inlineStr">
        <is>
          <t xml:space="preserve">basis</t>
        </is>
      </c>
      <c r="E42" s="2" t="inlineStr">
        <is>
          <t xml:space="preserve">Waar het bedrag vandaan komt: inspectierapport 2025, offerte schilder, eigen schatting.</t>
        </is>
      </c>
    </row>
    <row r="43">
      <c r="B43" s="4" t="inlineStr">
        <is>
          <t xml:space="preserve">Opmerking</t>
        </is>
      </c>
      <c r="C43" s="6" t="inlineStr">
        <is>
          <t xml:space="preserve">opmerking</t>
        </is>
      </c>
      <c r="D43" t="inlineStr">
        <is>
          <t xml:space="preserve">uitgebreid</t>
        </is>
      </c>
      <c r="E43" s="2" t="inlineStr">
        <is>
          <t xml:space="preserve">Alles wat verder van belang is.</t>
        </is>
      </c>
    </row>
    <row r="45">
      <c r="B45" s="16" t="inlineStr">
        <is>
          <t xml:space="preserve">De kolommen van Gebouwen</t>
        </is>
      </c>
    </row>
    <row r="46">
      <c r="B46" s="3" t="inlineStr">
        <is>
          <t xml:space="preserve">Code</t>
        </is>
      </c>
      <c r="C46" s="6" t="inlineStr">
        <is>
          <t xml:space="preserve">gebouw_code</t>
        </is>
      </c>
      <c r="D46" t="inlineStr">
        <is>
          <t xml:space="preserve">basis</t>
        </is>
      </c>
      <c r="E46" s="2" t="inlineStr">
        <is>
          <t xml:space="preserve">Een korte naam zonder spaties, bijvoorbeeld kerk, pastorie of zaal. Hiermee verwijst een onderhoudsregel naar het gebouw.</t>
        </is>
      </c>
    </row>
    <row r="47">
      <c r="B47" s="3" t="inlineStr">
        <is>
          <t xml:space="preserve">Naam</t>
        </is>
      </c>
      <c r="C47" s="6" t="inlineStr">
        <is>
          <t xml:space="preserve">naam</t>
        </is>
      </c>
      <c r="D47" t="inlineStr">
        <is>
          <t xml:space="preserve">basis</t>
        </is>
      </c>
      <c r="E47" s="2" t="inlineStr">
        <is>
          <t xml:space="preserve">De naam zoals u hem kent: Oude Kerk, Pastorie Kerkstraat 12.</t>
        </is>
      </c>
    </row>
    <row r="48">
      <c r="B48" s="4" t="inlineStr">
        <is>
          <t xml:space="preserve">Soort gebouw</t>
        </is>
      </c>
      <c r="C48" s="6" t="inlineStr">
        <is>
          <t xml:space="preserve">soort</t>
        </is>
      </c>
      <c r="D48" t="inlineStr">
        <is>
          <t xml:space="preserve">uitgebreid</t>
        </is>
      </c>
      <c r="E48" s="2" t="inlineStr">
        <is>
          <t xml:space="preserve">Kerkgebouw, pastorie, verenigingsgebouw, kosterswoning, terrein.</t>
        </is>
      </c>
    </row>
    <row r="49">
      <c r="B49" s="4" t="inlineStr">
        <is>
          <t xml:space="preserve">Monumentstatus</t>
        </is>
      </c>
      <c r="C49" s="6" t="inlineStr">
        <is>
          <t xml:space="preserve">monumentstatus</t>
        </is>
      </c>
      <c r="D49" t="inlineStr">
        <is>
          <t xml:space="preserve">uitgebreid</t>
        </is>
      </c>
      <c r="E49" s="2" t="inlineStr">
        <is>
          <t xml:space="preserve">Rijksmonument, gemeentelijk monument of geen. Bepaalt of de Sim geldt.</t>
        </is>
      </c>
    </row>
    <row r="50">
      <c r="B50" s="4" t="inlineStr">
        <is>
          <t xml:space="preserve">Rijksmonumentnummer</t>
        </is>
      </c>
      <c r="C50" s="6" t="inlineStr">
        <is>
          <t xml:space="preserve">rijksmonumentnummer</t>
        </is>
      </c>
      <c r="D50" t="inlineStr">
        <is>
          <t xml:space="preserve">uitgebreid</t>
        </is>
      </c>
      <c r="E50" s="2" t="inlineStr">
        <is>
          <t xml:space="preserve">Het nummer uit het Rijksmonumentenregister, als het een rijksmonument is.</t>
        </is>
      </c>
    </row>
    <row r="51">
      <c r="B51" s="4" t="inlineStr">
        <is>
          <t xml:space="preserve">Herbouwwaarde</t>
        </is>
      </c>
      <c r="C51" s="6" t="inlineStr">
        <is>
          <t xml:space="preserve">herbouwwaarde</t>
        </is>
      </c>
      <c r="D51" t="inlineStr">
        <is>
          <t xml:space="preserve">uitgebreid</t>
        </is>
      </c>
      <c r="E51" s="2" t="inlineStr">
        <is>
          <t xml:space="preserve">Uit het taxatierapport of de polis. Het Sim-plafond is 3% hiervan over zes jaar.</t>
        </is>
      </c>
    </row>
    <row r="53">
      <c r="B53" s="16" t="inlineStr">
        <is>
          <t xml:space="preserve">Over dit format</t>
        </is>
      </c>
    </row>
    <row r="54">
      <c r="B54" s="14" t="inlineStr">
        <is>
          <t xml:space="preserve">Format</t>
        </is>
      </c>
      <c r="C54" t="inlineStr">
        <is>
          <t xml:space="preserve">Open MJOP-format voor kerkgebouwen</t>
        </is>
      </c>
    </row>
    <row r="55">
      <c r="B55" s="14" t="inlineStr">
        <is>
          <t xml:space="preserve">Versie</t>
        </is>
      </c>
      <c r="C55" t="inlineStr">
        <is>
          <t xml:space="preserve">1.0</t>
        </is>
      </c>
    </row>
    <row r="56">
      <c r="B56" s="14" t="inlineStr">
        <is>
          <t xml:space="preserve">Licentie</t>
        </is>
      </c>
      <c r="C56" t="inlineStr">
        <is>
          <t xml:space="preserve">CC BY 4.0: vrij te gebruiken en aan te passen, met naamsvermelding.</t>
        </is>
      </c>
    </row>
    <row r="57">
      <c r="B57" s="14" t="inlineStr">
        <is>
          <t xml:space="preserve">NL/SfB</t>
        </is>
      </c>
      <c r="C57" t="inlineStr">
        <is>
          <t xml:space="preserve">De lijst met bouwdelen is een eerste versie en wordt met adviseurs getoetst. Een eigen code typen mag.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E8A33B"/>
  </sheetPr>
  <sheetViews>
    <sheetView workbookViewId="0">
      <pane ySplit="4" topLeftCell="A5" activePane="bottomLeft" state="frozen"/>
    </sheetView>
  </sheetViews>
  <sheetFormatPr defaultRowHeight="15"/>
  <cols>
    <col min="1" max="1" width="14" customWidth="1"/>
    <col min="2" max="2" width="30" customWidth="1"/>
    <col min="3" max="3" width="22" customWidth="1"/>
    <col min="4" max="4" width="18" customWidth="1"/>
    <col min="5" max="5" width="18" customWidth="1"/>
    <col min="6" max="6" width="16" customWidth="1"/>
  </cols>
  <sheetData>
    <row r="1">
      <c r="A1" s="1" t="inlineStr">
        <is>
          <t xml:space="preserve">Gebouwen</t>
        </is>
      </c>
    </row>
    <row r="2">
      <c r="A2" s="2" t="inlineStr">
        <is>
          <t xml:space="preserve">Eén regel per gebouw of terrein. De code gebruikt u in Onderhoudsregels.</t>
        </is>
      </c>
    </row>
    <row r="3">
      <c r="A3" s="6" t="inlineStr">
        <is>
          <t xml:space="preserve">gebouw_code</t>
        </is>
      </c>
      <c r="B3" s="6" t="inlineStr">
        <is>
          <t xml:space="preserve">naam</t>
        </is>
      </c>
      <c r="C3" s="6" t="inlineStr">
        <is>
          <t xml:space="preserve">soort</t>
        </is>
      </c>
      <c r="D3" s="6" t="inlineStr">
        <is>
          <t xml:space="preserve">monumentstatus</t>
        </is>
      </c>
      <c r="E3" s="6" t="inlineStr">
        <is>
          <t xml:space="preserve">rijksmonumentnummer</t>
        </is>
      </c>
      <c r="F3" s="6" t="inlineStr">
        <is>
          <t xml:space="preserve">herbouwwaarde</t>
        </is>
      </c>
    </row>
    <row r="4">
      <c r="A4" s="3" t="inlineStr">
        <is>
          <t xml:space="preserve">Code</t>
        </is>
      </c>
      <c r="B4" s="3" t="inlineStr">
        <is>
          <t xml:space="preserve">Naam</t>
        </is>
      </c>
      <c r="C4" s="4" t="inlineStr">
        <is>
          <t xml:space="preserve">Soort gebouw</t>
        </is>
      </c>
      <c r="D4" s="4" t="inlineStr">
        <is>
          <t xml:space="preserve">Monumentstatus</t>
        </is>
      </c>
      <c r="E4" s="4" t="inlineStr">
        <is>
          <t xml:space="preserve">Rijksmonumentnummer</t>
        </is>
      </c>
      <c r="F4" s="4" t="inlineStr">
        <is>
          <t xml:space="preserve">Herbouwwaarde</t>
        </is>
      </c>
    </row>
    <row r="5">
      <c r="A5" s="7"/>
      <c r="B5" s="7"/>
      <c r="C5" s="7"/>
      <c r="D5" s="7"/>
      <c r="E5" s="7"/>
      <c r="F5" s="8"/>
    </row>
    <row r="6">
      <c r="A6" s="7"/>
      <c r="B6" s="7"/>
      <c r="C6" s="7"/>
      <c r="D6" s="7"/>
      <c r="E6" s="7"/>
      <c r="F6" s="8"/>
    </row>
    <row r="7">
      <c r="A7" s="7"/>
      <c r="B7" s="7"/>
      <c r="C7" s="7"/>
      <c r="D7" s="7"/>
      <c r="E7" s="7"/>
      <c r="F7" s="8"/>
    </row>
    <row r="8">
      <c r="A8" s="7"/>
      <c r="B8" s="7"/>
      <c r="C8" s="7"/>
      <c r="D8" s="7"/>
      <c r="E8" s="7"/>
      <c r="F8" s="8"/>
    </row>
    <row r="9">
      <c r="A9" s="7"/>
      <c r="B9" s="7"/>
      <c r="C9" s="7"/>
      <c r="D9" s="7"/>
      <c r="E9" s="7"/>
      <c r="F9" s="8"/>
    </row>
    <row r="10">
      <c r="A10" s="7"/>
      <c r="B10" s="7"/>
      <c r="C10" s="7"/>
      <c r="D10" s="7"/>
      <c r="E10" s="7"/>
      <c r="F10" s="8"/>
    </row>
    <row r="11">
      <c r="A11" s="7"/>
      <c r="B11" s="7"/>
      <c r="C11" s="7"/>
      <c r="D11" s="7"/>
      <c r="E11" s="7"/>
      <c r="F11" s="8"/>
    </row>
    <row r="12">
      <c r="A12" s="7"/>
      <c r="B12" s="7"/>
      <c r="C12" s="7"/>
      <c r="D12" s="7"/>
      <c r="E12" s="7"/>
      <c r="F12" s="8"/>
    </row>
    <row r="13">
      <c r="A13" s="7"/>
      <c r="B13" s="7"/>
      <c r="C13" s="7"/>
      <c r="D13" s="7"/>
      <c r="E13" s="7"/>
      <c r="F13" s="8"/>
    </row>
    <row r="14">
      <c r="A14" s="7"/>
      <c r="B14" s="7"/>
      <c r="C14" s="7"/>
      <c r="D14" s="7"/>
      <c r="E14" s="7"/>
      <c r="F14" s="8"/>
    </row>
    <row r="15">
      <c r="A15" s="7"/>
      <c r="B15" s="7"/>
      <c r="C15" s="7"/>
      <c r="D15" s="7"/>
      <c r="E15" s="7"/>
      <c r="F15" s="8"/>
    </row>
    <row r="16">
      <c r="A16" s="7"/>
      <c r="B16" s="7"/>
      <c r="C16" s="7"/>
      <c r="D16" s="7"/>
      <c r="E16" s="7"/>
      <c r="F16" s="8"/>
    </row>
    <row r="17">
      <c r="A17" s="7"/>
      <c r="B17" s="7"/>
      <c r="C17" s="7"/>
      <c r="D17" s="7"/>
      <c r="E17" s="7"/>
      <c r="F17" s="8"/>
    </row>
    <row r="18">
      <c r="A18" s="7"/>
      <c r="B18" s="7"/>
      <c r="C18" s="7"/>
      <c r="D18" s="7"/>
      <c r="E18" s="7"/>
      <c r="F18" s="8"/>
    </row>
    <row r="19">
      <c r="A19" s="7"/>
      <c r="B19" s="7"/>
      <c r="C19" s="7"/>
      <c r="D19" s="7"/>
      <c r="E19" s="7"/>
      <c r="F19" s="8"/>
    </row>
    <row r="20">
      <c r="A20" s="7"/>
      <c r="B20" s="7"/>
      <c r="C20" s="7"/>
      <c r="D20" s="7"/>
      <c r="E20" s="7"/>
      <c r="F20" s="8"/>
    </row>
    <row r="21">
      <c r="A21" s="7"/>
      <c r="B21" s="7"/>
      <c r="C21" s="7"/>
      <c r="D21" s="7"/>
      <c r="E21" s="7"/>
      <c r="F21" s="8"/>
    </row>
    <row r="22">
      <c r="A22" s="7"/>
      <c r="B22" s="7"/>
      <c r="C22" s="7"/>
      <c r="D22" s="7"/>
      <c r="E22" s="7"/>
      <c r="F22" s="8"/>
    </row>
    <row r="23">
      <c r="A23" s="7"/>
      <c r="B23" s="7"/>
      <c r="C23" s="7"/>
      <c r="D23" s="7"/>
      <c r="E23" s="7"/>
      <c r="F23" s="8"/>
    </row>
    <row r="24">
      <c r="A24" s="7"/>
      <c r="B24" s="7"/>
      <c r="C24" s="7"/>
      <c r="D24" s="7"/>
      <c r="E24" s="7"/>
      <c r="F24" s="8"/>
    </row>
  </sheetData>
  <dataValidations count="2">
    <dataValidation type="list" allowBlank="1" showErrorMessage="1" errorTitle="Kies uit de lijst" error="Kies een waarde uit de lijst op het tabblad Lijsten." sqref="D5:D24">
      <formula1>Lijsten!$S$5:$S$7</formula1>
    </dataValidation>
    <dataValidation type="decimal" operator="between" allowBlank="1" showErrorMessage="1" errorTitle="Controleer de waarde" error="Vul een bedrag in euro's in, zonder euroteken." sqref="F5:F24">
      <formula1>0</formula1>
      <formula2>100000000</formula2>
    </dataValidation>
  </dataValidation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E8A33B"/>
  </sheetPr>
  <sheetViews>
    <sheetView workbookViewId="0">
      <pane ySplit="4" topLeftCell="A5" activePane="bottomLeft" state="frozen"/>
    </sheetView>
  </sheetViews>
  <sheetFormatPr defaultRowHeight="15"/>
  <cols>
    <col min="1" max="1" width="7" customWidth="1"/>
    <col min="2" max="2" width="12" customWidth="1"/>
    <col min="3" max="3" width="9" customWidth="1"/>
    <col min="4" max="4" width="24" customWidth="1"/>
    <col min="5" max="5" width="40" customWidth="1"/>
    <col min="6" max="6" width="14" customWidth="1"/>
    <col min="7" max="7" width="8" customWidth="1"/>
    <col min="8" max="8" width="9" customWidth="1"/>
    <col min="9" max="9" width="11" customWidth="1"/>
    <col min="10" max="10" width="9" customWidth="1"/>
    <col min="11" max="11" width="13" customWidth="1"/>
    <col min="12" max="12" width="13" customWidth="1"/>
    <col min="13" max="13" width="13" customWidth="1"/>
    <col min="14" max="14" width="11" customWidth="1"/>
    <col min="15" max="15" width="9" customWidth="1"/>
    <col min="16" max="16" width="10" customWidth="1"/>
    <col min="17" max="17" width="12" customWidth="1"/>
    <col min="18" max="18" width="30" customWidth="1"/>
    <col min="19" max="19" width="30" customWidth="1"/>
  </cols>
  <sheetData>
    <row r="1">
      <c r="A1" s="1" t="inlineStr">
        <is>
          <t xml:space="preserve">Onderhoudsregels</t>
        </is>
      </c>
    </row>
    <row r="2">
      <c r="A2" s="2" t="inlineStr">
        <is>
          <t xml:space="preserve">Eén regel per werkzaamheid. Oranje koppen zijn het minimum; blauwe mogen leeg blijven.</t>
        </is>
      </c>
    </row>
    <row r="3">
      <c r="A3" s="6" t="inlineStr">
        <is>
          <t xml:space="preserve">regel_nr</t>
        </is>
      </c>
      <c r="B3" s="6" t="inlineStr">
        <is>
          <t xml:space="preserve">gebouw_code</t>
        </is>
      </c>
      <c r="C3" s="6" t="inlineStr">
        <is>
          <t xml:space="preserve">nlsfb_code</t>
        </is>
      </c>
      <c r="D3" s="6" t="inlineStr">
        <is>
          <t xml:space="preserve">bouwdeel</t>
        </is>
      </c>
      <c r="E3" s="6" t="inlineStr">
        <is>
          <t xml:space="preserve">werkzaamheid</t>
        </is>
      </c>
      <c r="F3" s="6" t="inlineStr">
        <is>
          <t xml:space="preserve">categorie</t>
        </is>
      </c>
      <c r="G3" s="6" t="inlineStr">
        <is>
          <t xml:space="preserve">jaar</t>
        </is>
      </c>
      <c r="H3" s="6" t="inlineStr">
        <is>
          <t xml:space="preserve">cyclus_jaren</t>
        </is>
      </c>
      <c r="I3" s="6" t="inlineStr">
        <is>
          <t xml:space="preserve">hoeveelheid</t>
        </is>
      </c>
      <c r="J3" s="6" t="inlineStr">
        <is>
          <t xml:space="preserve">eenheid</t>
        </is>
      </c>
      <c r="K3" s="6" t="inlineStr">
        <is>
          <t xml:space="preserve">eenheidsprijs</t>
        </is>
      </c>
      <c r="L3" s="6" t="inlineStr">
        <is>
          <t xml:space="preserve">raming</t>
        </is>
      </c>
      <c r="M3" s="6" t="inlineStr">
        <is>
          <t xml:space="preserve">raming_gebruikt</t>
        </is>
      </c>
      <c r="N3" s="6" t="inlineStr">
        <is>
          <t xml:space="preserve">sim_subsidiabel</t>
        </is>
      </c>
      <c r="O3" s="6" t="inlineStr">
        <is>
          <t xml:space="preserve">conditie</t>
        </is>
      </c>
      <c r="P3" s="6" t="inlineStr">
        <is>
          <t xml:space="preserve">prioriteit</t>
        </is>
      </c>
      <c r="Q3" s="6" t="inlineStr">
        <is>
          <t xml:space="preserve">status</t>
        </is>
      </c>
      <c r="R3" s="6" t="inlineStr">
        <is>
          <t xml:space="preserve">bron</t>
        </is>
      </c>
      <c r="S3" s="6" t="inlineStr">
        <is>
          <t xml:space="preserve">opmerking</t>
        </is>
      </c>
    </row>
    <row r="4">
      <c r="A4" s="4" t="inlineStr">
        <is>
          <t xml:space="preserve">Nr.</t>
        </is>
      </c>
      <c r="B4" s="3" t="inlineStr">
        <is>
          <t xml:space="preserve">Gebouw</t>
        </is>
      </c>
      <c r="C4" s="4" t="inlineStr">
        <is>
          <t xml:space="preserve">NL/SfB</t>
        </is>
      </c>
      <c r="D4" s="3" t="inlineStr">
        <is>
          <t xml:space="preserve">Bouwdeel</t>
        </is>
      </c>
      <c r="E4" s="3" t="inlineStr">
        <is>
          <t xml:space="preserve">Wat er moet gebeuren</t>
        </is>
      </c>
      <c r="F4" s="4" t="inlineStr">
        <is>
          <t xml:space="preserve">Soort werk</t>
        </is>
      </c>
      <c r="G4" s="3" t="inlineStr">
        <is>
          <t xml:space="preserve">Jaar</t>
        </is>
      </c>
      <c r="H4" s="3" t="inlineStr">
        <is>
          <t xml:space="preserve">Elke … jaar</t>
        </is>
      </c>
      <c r="I4" s="4" t="inlineStr">
        <is>
          <t xml:space="preserve">Hoeveelheid</t>
        </is>
      </c>
      <c r="J4" s="4" t="inlineStr">
        <is>
          <t xml:space="preserve">Eenheid</t>
        </is>
      </c>
      <c r="K4" s="4" t="inlineStr">
        <is>
          <t xml:space="preserve">Prijs per eenheid</t>
        </is>
      </c>
      <c r="L4" s="3" t="inlineStr">
        <is>
          <t xml:space="preserve">Raming</t>
        </is>
      </c>
      <c r="M4" s="5" t="inlineStr">
        <is>
          <t xml:space="preserve">Raming gebruikt</t>
        </is>
      </c>
      <c r="N4" s="4" t="inlineStr">
        <is>
          <t xml:space="preserve">Sim-subsidiabel</t>
        </is>
      </c>
      <c r="O4" s="4" t="inlineStr">
        <is>
          <t xml:space="preserve">Conditie</t>
        </is>
      </c>
      <c r="P4" s="4" t="inlineStr">
        <is>
          <t xml:space="preserve">Prioriteit</t>
        </is>
      </c>
      <c r="Q4" s="4" t="inlineStr">
        <is>
          <t xml:space="preserve">Status</t>
        </is>
      </c>
      <c r="R4" s="3" t="inlineStr">
        <is>
          <t xml:space="preserve">Bron</t>
        </is>
      </c>
      <c r="S4" s="4" t="inlineStr">
        <is>
          <t xml:space="preserve">Opmerking</t>
        </is>
      </c>
    </row>
    <row r="5">
      <c r="A5" s="7"/>
      <c r="B5" s="7"/>
      <c r="C5" s="7"/>
      <c r="D5" s="7"/>
      <c r="E5" s="7"/>
      <c r="F5" s="7"/>
      <c r="G5" s="9"/>
      <c r="H5" s="9"/>
      <c r="I5" s="9"/>
      <c r="J5" s="7"/>
      <c r="K5" s="8"/>
      <c r="L5" s="8"/>
      <c r="M5" s="12">
        <f>IF(L5&lt;&gt;"",L5,IF(AND(I5&lt;&gt;"",K5&lt;&gt;""),I5*K5,""))</f>
      </c>
      <c r="N5" s="7"/>
      <c r="O5" s="7"/>
      <c r="P5" s="7"/>
      <c r="Q5" s="7"/>
      <c r="R5" s="7"/>
      <c r="S5" s="7"/>
    </row>
    <row r="6">
      <c r="A6" s="7"/>
      <c r="B6" s="7"/>
      <c r="C6" s="7"/>
      <c r="D6" s="7"/>
      <c r="E6" s="7"/>
      <c r="F6" s="7"/>
      <c r="G6" s="9"/>
      <c r="H6" s="9"/>
      <c r="I6" s="9"/>
      <c r="J6" s="7"/>
      <c r="K6" s="8"/>
      <c r="L6" s="8"/>
      <c r="M6" s="12">
        <f>IF(L6&lt;&gt;"",L6,IF(AND(I6&lt;&gt;"",K6&lt;&gt;""),I6*K6,""))</f>
      </c>
      <c r="N6" s="7"/>
      <c r="O6" s="7"/>
      <c r="P6" s="7"/>
      <c r="Q6" s="7"/>
      <c r="R6" s="7"/>
      <c r="S6" s="7"/>
    </row>
    <row r="7">
      <c r="A7" s="7"/>
      <c r="B7" s="7"/>
      <c r="C7" s="7"/>
      <c r="D7" s="7"/>
      <c r="E7" s="7"/>
      <c r="F7" s="7"/>
      <c r="G7" s="9"/>
      <c r="H7" s="9"/>
      <c r="I7" s="9"/>
      <c r="J7" s="7"/>
      <c r="K7" s="8"/>
      <c r="L7" s="8"/>
      <c r="M7" s="12">
        <f>IF(L7&lt;&gt;"",L7,IF(AND(I7&lt;&gt;"",K7&lt;&gt;""),I7*K7,""))</f>
      </c>
      <c r="N7" s="7"/>
      <c r="O7" s="7"/>
      <c r="P7" s="7"/>
      <c r="Q7" s="7"/>
      <c r="R7" s="7"/>
      <c r="S7" s="7"/>
    </row>
    <row r="8">
      <c r="A8" s="7"/>
      <c r="B8" s="7"/>
      <c r="C8" s="7"/>
      <c r="D8" s="7"/>
      <c r="E8" s="7"/>
      <c r="F8" s="7"/>
      <c r="G8" s="9"/>
      <c r="H8" s="9"/>
      <c r="I8" s="9"/>
      <c r="J8" s="7"/>
      <c r="K8" s="8"/>
      <c r="L8" s="8"/>
      <c r="M8" s="12">
        <f>IF(L8&lt;&gt;"",L8,IF(AND(I8&lt;&gt;"",K8&lt;&gt;""),I8*K8,""))</f>
      </c>
      <c r="N8" s="7"/>
      <c r="O8" s="7"/>
      <c r="P8" s="7"/>
      <c r="Q8" s="7"/>
      <c r="R8" s="7"/>
      <c r="S8" s="7"/>
    </row>
    <row r="9">
      <c r="A9" s="7"/>
      <c r="B9" s="7"/>
      <c r="C9" s="7"/>
      <c r="D9" s="7"/>
      <c r="E9" s="7"/>
      <c r="F9" s="7"/>
      <c r="G9" s="9"/>
      <c r="H9" s="9"/>
      <c r="I9" s="9"/>
      <c r="J9" s="7"/>
      <c r="K9" s="8"/>
      <c r="L9" s="8"/>
      <c r="M9" s="12">
        <f>IF(L9&lt;&gt;"",L9,IF(AND(I9&lt;&gt;"",K9&lt;&gt;""),I9*K9,""))</f>
      </c>
      <c r="N9" s="7"/>
      <c r="O9" s="7"/>
      <c r="P9" s="7"/>
      <c r="Q9" s="7"/>
      <c r="R9" s="7"/>
      <c r="S9" s="7"/>
    </row>
    <row r="10">
      <c r="A10" s="7"/>
      <c r="B10" s="7"/>
      <c r="C10" s="7"/>
      <c r="D10" s="7"/>
      <c r="E10" s="7"/>
      <c r="F10" s="7"/>
      <c r="G10" s="9"/>
      <c r="H10" s="9"/>
      <c r="I10" s="9"/>
      <c r="J10" s="7"/>
      <c r="K10" s="8"/>
      <c r="L10" s="8"/>
      <c r="M10" s="12">
        <f>IF(L10&lt;&gt;"",L10,IF(AND(I10&lt;&gt;"",K10&lt;&gt;""),I10*K10,""))</f>
      </c>
      <c r="N10" s="7"/>
      <c r="O10" s="7"/>
      <c r="P10" s="7"/>
      <c r="Q10" s="7"/>
      <c r="R10" s="7"/>
      <c r="S10" s="7"/>
    </row>
    <row r="11">
      <c r="A11" s="7"/>
      <c r="B11" s="7"/>
      <c r="C11" s="7"/>
      <c r="D11" s="7"/>
      <c r="E11" s="7"/>
      <c r="F11" s="7"/>
      <c r="G11" s="9"/>
      <c r="H11" s="9"/>
      <c r="I11" s="9"/>
      <c r="J11" s="7"/>
      <c r="K11" s="8"/>
      <c r="L11" s="8"/>
      <c r="M11" s="12">
        <f>IF(L11&lt;&gt;"",L11,IF(AND(I11&lt;&gt;"",K11&lt;&gt;""),I11*K11,""))</f>
      </c>
      <c r="N11" s="7"/>
      <c r="O11" s="7"/>
      <c r="P11" s="7"/>
      <c r="Q11" s="7"/>
      <c r="R11" s="7"/>
      <c r="S11" s="7"/>
    </row>
    <row r="12">
      <c r="A12" s="7"/>
      <c r="B12" s="7"/>
      <c r="C12" s="7"/>
      <c r="D12" s="7"/>
      <c r="E12" s="7"/>
      <c r="F12" s="7"/>
      <c r="G12" s="9"/>
      <c r="H12" s="9"/>
      <c r="I12" s="9"/>
      <c r="J12" s="7"/>
      <c r="K12" s="8"/>
      <c r="L12" s="8"/>
      <c r="M12" s="12">
        <f>IF(L12&lt;&gt;"",L12,IF(AND(I12&lt;&gt;"",K12&lt;&gt;""),I12*K12,""))</f>
      </c>
      <c r="N12" s="7"/>
      <c r="O12" s="7"/>
      <c r="P12" s="7"/>
      <c r="Q12" s="7"/>
      <c r="R12" s="7"/>
      <c r="S12" s="7"/>
    </row>
    <row r="13">
      <c r="A13" s="7"/>
      <c r="B13" s="7"/>
      <c r="C13" s="7"/>
      <c r="D13" s="7"/>
      <c r="E13" s="7"/>
      <c r="F13" s="7"/>
      <c r="G13" s="9"/>
      <c r="H13" s="9"/>
      <c r="I13" s="9"/>
      <c r="J13" s="7"/>
      <c r="K13" s="8"/>
      <c r="L13" s="8"/>
      <c r="M13" s="12">
        <f>IF(L13&lt;&gt;"",L13,IF(AND(I13&lt;&gt;"",K13&lt;&gt;""),I13*K13,""))</f>
      </c>
      <c r="N13" s="7"/>
      <c r="O13" s="7"/>
      <c r="P13" s="7"/>
      <c r="Q13" s="7"/>
      <c r="R13" s="7"/>
      <c r="S13" s="7"/>
    </row>
    <row r="14">
      <c r="A14" s="7"/>
      <c r="B14" s="7"/>
      <c r="C14" s="7"/>
      <c r="D14" s="7"/>
      <c r="E14" s="7"/>
      <c r="F14" s="7"/>
      <c r="G14" s="9"/>
      <c r="H14" s="9"/>
      <c r="I14" s="9"/>
      <c r="J14" s="7"/>
      <c r="K14" s="8"/>
      <c r="L14" s="8"/>
      <c r="M14" s="12">
        <f>IF(L14&lt;&gt;"",L14,IF(AND(I14&lt;&gt;"",K14&lt;&gt;""),I14*K14,""))</f>
      </c>
      <c r="N14" s="7"/>
      <c r="O14" s="7"/>
      <c r="P14" s="7"/>
      <c r="Q14" s="7"/>
      <c r="R14" s="7"/>
      <c r="S14" s="7"/>
    </row>
    <row r="15">
      <c r="A15" s="7"/>
      <c r="B15" s="7"/>
      <c r="C15" s="7"/>
      <c r="D15" s="7"/>
      <c r="E15" s="7"/>
      <c r="F15" s="7"/>
      <c r="G15" s="9"/>
      <c r="H15" s="9"/>
      <c r="I15" s="9"/>
      <c r="J15" s="7"/>
      <c r="K15" s="8"/>
      <c r="L15" s="8"/>
      <c r="M15" s="12">
        <f>IF(L15&lt;&gt;"",L15,IF(AND(I15&lt;&gt;"",K15&lt;&gt;""),I15*K15,""))</f>
      </c>
      <c r="N15" s="7"/>
      <c r="O15" s="7"/>
      <c r="P15" s="7"/>
      <c r="Q15" s="7"/>
      <c r="R15" s="7"/>
      <c r="S15" s="7"/>
    </row>
    <row r="16">
      <c r="A16" s="7"/>
      <c r="B16" s="7"/>
      <c r="C16" s="7"/>
      <c r="D16" s="7"/>
      <c r="E16" s="7"/>
      <c r="F16" s="7"/>
      <c r="G16" s="9"/>
      <c r="H16" s="9"/>
      <c r="I16" s="9"/>
      <c r="J16" s="7"/>
      <c r="K16" s="8"/>
      <c r="L16" s="8"/>
      <c r="M16" s="12">
        <f>IF(L16&lt;&gt;"",L16,IF(AND(I16&lt;&gt;"",K16&lt;&gt;""),I16*K16,""))</f>
      </c>
      <c r="N16" s="7"/>
      <c r="O16" s="7"/>
      <c r="P16" s="7"/>
      <c r="Q16" s="7"/>
      <c r="R16" s="7"/>
      <c r="S16" s="7"/>
    </row>
    <row r="17">
      <c r="A17" s="7"/>
      <c r="B17" s="7"/>
      <c r="C17" s="7"/>
      <c r="D17" s="7"/>
      <c r="E17" s="7"/>
      <c r="F17" s="7"/>
      <c r="G17" s="9"/>
      <c r="H17" s="9"/>
      <c r="I17" s="9"/>
      <c r="J17" s="7"/>
      <c r="K17" s="8"/>
      <c r="L17" s="8"/>
      <c r="M17" s="12">
        <f>IF(L17&lt;&gt;"",L17,IF(AND(I17&lt;&gt;"",K17&lt;&gt;""),I17*K17,""))</f>
      </c>
      <c r="N17" s="7"/>
      <c r="O17" s="7"/>
      <c r="P17" s="7"/>
      <c r="Q17" s="7"/>
      <c r="R17" s="7"/>
      <c r="S17" s="7"/>
    </row>
    <row r="18">
      <c r="A18" s="7"/>
      <c r="B18" s="7"/>
      <c r="C18" s="7"/>
      <c r="D18" s="7"/>
      <c r="E18" s="7"/>
      <c r="F18" s="7"/>
      <c r="G18" s="9"/>
      <c r="H18" s="9"/>
      <c r="I18" s="9"/>
      <c r="J18" s="7"/>
      <c r="K18" s="8"/>
      <c r="L18" s="8"/>
      <c r="M18" s="12">
        <f>IF(L18&lt;&gt;"",L18,IF(AND(I18&lt;&gt;"",K18&lt;&gt;""),I18*K18,""))</f>
      </c>
      <c r="N18" s="7"/>
      <c r="O18" s="7"/>
      <c r="P18" s="7"/>
      <c r="Q18" s="7"/>
      <c r="R18" s="7"/>
      <c r="S18" s="7"/>
    </row>
    <row r="19">
      <c r="A19" s="7"/>
      <c r="B19" s="7"/>
      <c r="C19" s="7"/>
      <c r="D19" s="7"/>
      <c r="E19" s="7"/>
      <c r="F19" s="7"/>
      <c r="G19" s="9"/>
      <c r="H19" s="9"/>
      <c r="I19" s="9"/>
      <c r="J19" s="7"/>
      <c r="K19" s="8"/>
      <c r="L19" s="8"/>
      <c r="M19" s="12">
        <f>IF(L19&lt;&gt;"",L19,IF(AND(I19&lt;&gt;"",K19&lt;&gt;""),I19*K19,""))</f>
      </c>
      <c r="N19" s="7"/>
      <c r="O19" s="7"/>
      <c r="P19" s="7"/>
      <c r="Q19" s="7"/>
      <c r="R19" s="7"/>
      <c r="S19" s="7"/>
    </row>
    <row r="20">
      <c r="A20" s="7"/>
      <c r="B20" s="7"/>
      <c r="C20" s="7"/>
      <c r="D20" s="7"/>
      <c r="E20" s="7"/>
      <c r="F20" s="7"/>
      <c r="G20" s="9"/>
      <c r="H20" s="9"/>
      <c r="I20" s="9"/>
      <c r="J20" s="7"/>
      <c r="K20" s="8"/>
      <c r="L20" s="8"/>
      <c r="M20" s="12">
        <f>IF(L20&lt;&gt;"",L20,IF(AND(I20&lt;&gt;"",K20&lt;&gt;""),I20*K20,""))</f>
      </c>
      <c r="N20" s="7"/>
      <c r="O20" s="7"/>
      <c r="P20" s="7"/>
      <c r="Q20" s="7"/>
      <c r="R20" s="7"/>
      <c r="S20" s="7"/>
    </row>
    <row r="21">
      <c r="A21" s="7"/>
      <c r="B21" s="7"/>
      <c r="C21" s="7"/>
      <c r="D21" s="7"/>
      <c r="E21" s="7"/>
      <c r="F21" s="7"/>
      <c r="G21" s="9"/>
      <c r="H21" s="9"/>
      <c r="I21" s="9"/>
      <c r="J21" s="7"/>
      <c r="K21" s="8"/>
      <c r="L21" s="8"/>
      <c r="M21" s="12">
        <f>IF(L21&lt;&gt;"",L21,IF(AND(I21&lt;&gt;"",K21&lt;&gt;""),I21*K21,""))</f>
      </c>
      <c r="N21" s="7"/>
      <c r="O21" s="7"/>
      <c r="P21" s="7"/>
      <c r="Q21" s="7"/>
      <c r="R21" s="7"/>
      <c r="S21" s="7"/>
    </row>
    <row r="22">
      <c r="A22" s="7"/>
      <c r="B22" s="7"/>
      <c r="C22" s="7"/>
      <c r="D22" s="7"/>
      <c r="E22" s="7"/>
      <c r="F22" s="7"/>
      <c r="G22" s="9"/>
      <c r="H22" s="9"/>
      <c r="I22" s="9"/>
      <c r="J22" s="7"/>
      <c r="K22" s="8"/>
      <c r="L22" s="8"/>
      <c r="M22" s="12">
        <f>IF(L22&lt;&gt;"",L22,IF(AND(I22&lt;&gt;"",K22&lt;&gt;""),I22*K22,""))</f>
      </c>
      <c r="N22" s="7"/>
      <c r="O22" s="7"/>
      <c r="P22" s="7"/>
      <c r="Q22" s="7"/>
      <c r="R22" s="7"/>
      <c r="S22" s="7"/>
    </row>
    <row r="23">
      <c r="A23" s="7"/>
      <c r="B23" s="7"/>
      <c r="C23" s="7"/>
      <c r="D23" s="7"/>
      <c r="E23" s="7"/>
      <c r="F23" s="7"/>
      <c r="G23" s="9"/>
      <c r="H23" s="9"/>
      <c r="I23" s="9"/>
      <c r="J23" s="7"/>
      <c r="K23" s="8"/>
      <c r="L23" s="8"/>
      <c r="M23" s="12">
        <f>IF(L23&lt;&gt;"",L23,IF(AND(I23&lt;&gt;"",K23&lt;&gt;""),I23*K23,""))</f>
      </c>
      <c r="N23" s="7"/>
      <c r="O23" s="7"/>
      <c r="P23" s="7"/>
      <c r="Q23" s="7"/>
      <c r="R23" s="7"/>
      <c r="S23" s="7"/>
    </row>
    <row r="24">
      <c r="A24" s="7"/>
      <c r="B24" s="7"/>
      <c r="C24" s="7"/>
      <c r="D24" s="7"/>
      <c r="E24" s="7"/>
      <c r="F24" s="7"/>
      <c r="G24" s="9"/>
      <c r="H24" s="9"/>
      <c r="I24" s="9"/>
      <c r="J24" s="7"/>
      <c r="K24" s="8"/>
      <c r="L24" s="8"/>
      <c r="M24" s="12">
        <f>IF(L24&lt;&gt;"",L24,IF(AND(I24&lt;&gt;"",K24&lt;&gt;""),I24*K24,""))</f>
      </c>
      <c r="N24" s="7"/>
      <c r="O24" s="7"/>
      <c r="P24" s="7"/>
      <c r="Q24" s="7"/>
      <c r="R24" s="7"/>
      <c r="S24" s="7"/>
    </row>
    <row r="25">
      <c r="A25" s="7"/>
      <c r="B25" s="7"/>
      <c r="C25" s="7"/>
      <c r="D25" s="7"/>
      <c r="E25" s="7"/>
      <c r="F25" s="7"/>
      <c r="G25" s="9"/>
      <c r="H25" s="9"/>
      <c r="I25" s="9"/>
      <c r="J25" s="7"/>
      <c r="K25" s="8"/>
      <c r="L25" s="8"/>
      <c r="M25" s="12">
        <f>IF(L25&lt;&gt;"",L25,IF(AND(I25&lt;&gt;"",K25&lt;&gt;""),I25*K25,""))</f>
      </c>
      <c r="N25" s="7"/>
      <c r="O25" s="7"/>
      <c r="P25" s="7"/>
      <c r="Q25" s="7"/>
      <c r="R25" s="7"/>
      <c r="S25" s="7"/>
    </row>
    <row r="26">
      <c r="A26" s="7"/>
      <c r="B26" s="7"/>
      <c r="C26" s="7"/>
      <c r="D26" s="7"/>
      <c r="E26" s="7"/>
      <c r="F26" s="7"/>
      <c r="G26" s="9"/>
      <c r="H26" s="9"/>
      <c r="I26" s="9"/>
      <c r="J26" s="7"/>
      <c r="K26" s="8"/>
      <c r="L26" s="8"/>
      <c r="M26" s="12">
        <f>IF(L26&lt;&gt;"",L26,IF(AND(I26&lt;&gt;"",K26&lt;&gt;""),I26*K26,""))</f>
      </c>
      <c r="N26" s="7"/>
      <c r="O26" s="7"/>
      <c r="P26" s="7"/>
      <c r="Q26" s="7"/>
      <c r="R26" s="7"/>
      <c r="S26" s="7"/>
    </row>
    <row r="27">
      <c r="A27" s="7"/>
      <c r="B27" s="7"/>
      <c r="C27" s="7"/>
      <c r="D27" s="7"/>
      <c r="E27" s="7"/>
      <c r="F27" s="7"/>
      <c r="G27" s="9"/>
      <c r="H27" s="9"/>
      <c r="I27" s="9"/>
      <c r="J27" s="7"/>
      <c r="K27" s="8"/>
      <c r="L27" s="8"/>
      <c r="M27" s="12">
        <f>IF(L27&lt;&gt;"",L27,IF(AND(I27&lt;&gt;"",K27&lt;&gt;""),I27*K27,""))</f>
      </c>
      <c r="N27" s="7"/>
      <c r="O27" s="7"/>
      <c r="P27" s="7"/>
      <c r="Q27" s="7"/>
      <c r="R27" s="7"/>
      <c r="S27" s="7"/>
    </row>
    <row r="28">
      <c r="A28" s="7"/>
      <c r="B28" s="7"/>
      <c r="C28" s="7"/>
      <c r="D28" s="7"/>
      <c r="E28" s="7"/>
      <c r="F28" s="7"/>
      <c r="G28" s="9"/>
      <c r="H28" s="9"/>
      <c r="I28" s="9"/>
      <c r="J28" s="7"/>
      <c r="K28" s="8"/>
      <c r="L28" s="8"/>
      <c r="M28" s="12">
        <f>IF(L28&lt;&gt;"",L28,IF(AND(I28&lt;&gt;"",K28&lt;&gt;""),I28*K28,""))</f>
      </c>
      <c r="N28" s="7"/>
      <c r="O28" s="7"/>
      <c r="P28" s="7"/>
      <c r="Q28" s="7"/>
      <c r="R28" s="7"/>
      <c r="S28" s="7"/>
    </row>
    <row r="29">
      <c r="A29" s="7"/>
      <c r="B29" s="7"/>
      <c r="C29" s="7"/>
      <c r="D29" s="7"/>
      <c r="E29" s="7"/>
      <c r="F29" s="7"/>
      <c r="G29" s="9"/>
      <c r="H29" s="9"/>
      <c r="I29" s="9"/>
      <c r="J29" s="7"/>
      <c r="K29" s="8"/>
      <c r="L29" s="8"/>
      <c r="M29" s="12">
        <f>IF(L29&lt;&gt;"",L29,IF(AND(I29&lt;&gt;"",K29&lt;&gt;""),I29*K29,""))</f>
      </c>
      <c r="N29" s="7"/>
      <c r="O29" s="7"/>
      <c r="P29" s="7"/>
      <c r="Q29" s="7"/>
      <c r="R29" s="7"/>
      <c r="S29" s="7"/>
    </row>
    <row r="30">
      <c r="A30" s="7"/>
      <c r="B30" s="7"/>
      <c r="C30" s="7"/>
      <c r="D30" s="7"/>
      <c r="E30" s="7"/>
      <c r="F30" s="7"/>
      <c r="G30" s="9"/>
      <c r="H30" s="9"/>
      <c r="I30" s="9"/>
      <c r="J30" s="7"/>
      <c r="K30" s="8"/>
      <c r="L30" s="8"/>
      <c r="M30" s="12">
        <f>IF(L30&lt;&gt;"",L30,IF(AND(I30&lt;&gt;"",K30&lt;&gt;""),I30*K30,""))</f>
      </c>
      <c r="N30" s="7"/>
      <c r="O30" s="7"/>
      <c r="P30" s="7"/>
      <c r="Q30" s="7"/>
      <c r="R30" s="7"/>
      <c r="S30" s="7"/>
    </row>
    <row r="31">
      <c r="A31" s="7"/>
      <c r="B31" s="7"/>
      <c r="C31" s="7"/>
      <c r="D31" s="7"/>
      <c r="E31" s="7"/>
      <c r="F31" s="7"/>
      <c r="G31" s="9"/>
      <c r="H31" s="9"/>
      <c r="I31" s="9"/>
      <c r="J31" s="7"/>
      <c r="K31" s="8"/>
      <c r="L31" s="8"/>
      <c r="M31" s="12">
        <f>IF(L31&lt;&gt;"",L31,IF(AND(I31&lt;&gt;"",K31&lt;&gt;""),I31*K31,""))</f>
      </c>
      <c r="N31" s="7"/>
      <c r="O31" s="7"/>
      <c r="P31" s="7"/>
      <c r="Q31" s="7"/>
      <c r="R31" s="7"/>
      <c r="S31" s="7"/>
    </row>
    <row r="32">
      <c r="A32" s="7"/>
      <c r="B32" s="7"/>
      <c r="C32" s="7"/>
      <c r="D32" s="7"/>
      <c r="E32" s="7"/>
      <c r="F32" s="7"/>
      <c r="G32" s="9"/>
      <c r="H32" s="9"/>
      <c r="I32" s="9"/>
      <c r="J32" s="7"/>
      <c r="K32" s="8"/>
      <c r="L32" s="8"/>
      <c r="M32" s="12">
        <f>IF(L32&lt;&gt;"",L32,IF(AND(I32&lt;&gt;"",K32&lt;&gt;""),I32*K32,""))</f>
      </c>
      <c r="N32" s="7"/>
      <c r="O32" s="7"/>
      <c r="P32" s="7"/>
      <c r="Q32" s="7"/>
      <c r="R32" s="7"/>
      <c r="S32" s="7"/>
    </row>
    <row r="33">
      <c r="A33" s="7"/>
      <c r="B33" s="7"/>
      <c r="C33" s="7"/>
      <c r="D33" s="7"/>
      <c r="E33" s="7"/>
      <c r="F33" s="7"/>
      <c r="G33" s="9"/>
      <c r="H33" s="9"/>
      <c r="I33" s="9"/>
      <c r="J33" s="7"/>
      <c r="K33" s="8"/>
      <c r="L33" s="8"/>
      <c r="M33" s="12">
        <f>IF(L33&lt;&gt;"",L33,IF(AND(I33&lt;&gt;"",K33&lt;&gt;""),I33*K33,""))</f>
      </c>
      <c r="N33" s="7"/>
      <c r="O33" s="7"/>
      <c r="P33" s="7"/>
      <c r="Q33" s="7"/>
      <c r="R33" s="7"/>
      <c r="S33" s="7"/>
    </row>
    <row r="34">
      <c r="A34" s="7"/>
      <c r="B34" s="7"/>
      <c r="C34" s="7"/>
      <c r="D34" s="7"/>
      <c r="E34" s="7"/>
      <c r="F34" s="7"/>
      <c r="G34" s="9"/>
      <c r="H34" s="9"/>
      <c r="I34" s="9"/>
      <c r="J34" s="7"/>
      <c r="K34" s="8"/>
      <c r="L34" s="8"/>
      <c r="M34" s="12">
        <f>IF(L34&lt;&gt;"",L34,IF(AND(I34&lt;&gt;"",K34&lt;&gt;""),I34*K34,""))</f>
      </c>
      <c r="N34" s="7"/>
      <c r="O34" s="7"/>
      <c r="P34" s="7"/>
      <c r="Q34" s="7"/>
      <c r="R34" s="7"/>
      <c r="S34" s="7"/>
    </row>
    <row r="35">
      <c r="A35" s="7"/>
      <c r="B35" s="7"/>
      <c r="C35" s="7"/>
      <c r="D35" s="7"/>
      <c r="E35" s="7"/>
      <c r="F35" s="7"/>
      <c r="G35" s="9"/>
      <c r="H35" s="9"/>
      <c r="I35" s="9"/>
      <c r="J35" s="7"/>
      <c r="K35" s="8"/>
      <c r="L35" s="8"/>
      <c r="M35" s="12">
        <f>IF(L35&lt;&gt;"",L35,IF(AND(I35&lt;&gt;"",K35&lt;&gt;""),I35*K35,""))</f>
      </c>
      <c r="N35" s="7"/>
      <c r="O35" s="7"/>
      <c r="P35" s="7"/>
      <c r="Q35" s="7"/>
      <c r="R35" s="7"/>
      <c r="S35" s="7"/>
    </row>
    <row r="36">
      <c r="A36" s="7"/>
      <c r="B36" s="7"/>
      <c r="C36" s="7"/>
      <c r="D36" s="7"/>
      <c r="E36" s="7"/>
      <c r="F36" s="7"/>
      <c r="G36" s="9"/>
      <c r="H36" s="9"/>
      <c r="I36" s="9"/>
      <c r="J36" s="7"/>
      <c r="K36" s="8"/>
      <c r="L36" s="8"/>
      <c r="M36" s="12">
        <f>IF(L36&lt;&gt;"",L36,IF(AND(I36&lt;&gt;"",K36&lt;&gt;""),I36*K36,""))</f>
      </c>
      <c r="N36" s="7"/>
      <c r="O36" s="7"/>
      <c r="P36" s="7"/>
      <c r="Q36" s="7"/>
      <c r="R36" s="7"/>
      <c r="S36" s="7"/>
    </row>
    <row r="37">
      <c r="A37" s="7"/>
      <c r="B37" s="7"/>
      <c r="C37" s="7"/>
      <c r="D37" s="7"/>
      <c r="E37" s="7"/>
      <c r="F37" s="7"/>
      <c r="G37" s="9"/>
      <c r="H37" s="9"/>
      <c r="I37" s="9"/>
      <c r="J37" s="7"/>
      <c r="K37" s="8"/>
      <c r="L37" s="8"/>
      <c r="M37" s="12">
        <f>IF(L37&lt;&gt;"",L37,IF(AND(I37&lt;&gt;"",K37&lt;&gt;""),I37*K37,""))</f>
      </c>
      <c r="N37" s="7"/>
      <c r="O37" s="7"/>
      <c r="P37" s="7"/>
      <c r="Q37" s="7"/>
      <c r="R37" s="7"/>
      <c r="S37" s="7"/>
    </row>
    <row r="38">
      <c r="A38" s="7"/>
      <c r="B38" s="7"/>
      <c r="C38" s="7"/>
      <c r="D38" s="7"/>
      <c r="E38" s="7"/>
      <c r="F38" s="7"/>
      <c r="G38" s="9"/>
      <c r="H38" s="9"/>
      <c r="I38" s="9"/>
      <c r="J38" s="7"/>
      <c r="K38" s="8"/>
      <c r="L38" s="8"/>
      <c r="M38" s="12">
        <f>IF(L38&lt;&gt;"",L38,IF(AND(I38&lt;&gt;"",K38&lt;&gt;""),I38*K38,""))</f>
      </c>
      <c r="N38" s="7"/>
      <c r="O38" s="7"/>
      <c r="P38" s="7"/>
      <c r="Q38" s="7"/>
      <c r="R38" s="7"/>
      <c r="S38" s="7"/>
    </row>
    <row r="39">
      <c r="A39" s="7"/>
      <c r="B39" s="7"/>
      <c r="C39" s="7"/>
      <c r="D39" s="7"/>
      <c r="E39" s="7"/>
      <c r="F39" s="7"/>
      <c r="G39" s="9"/>
      <c r="H39" s="9"/>
      <c r="I39" s="9"/>
      <c r="J39" s="7"/>
      <c r="K39" s="8"/>
      <c r="L39" s="8"/>
      <c r="M39" s="12">
        <f>IF(L39&lt;&gt;"",L39,IF(AND(I39&lt;&gt;"",K39&lt;&gt;""),I39*K39,""))</f>
      </c>
      <c r="N39" s="7"/>
      <c r="O39" s="7"/>
      <c r="P39" s="7"/>
      <c r="Q39" s="7"/>
      <c r="R39" s="7"/>
      <c r="S39" s="7"/>
    </row>
    <row r="40">
      <c r="A40" s="7"/>
      <c r="B40" s="7"/>
      <c r="C40" s="7"/>
      <c r="D40" s="7"/>
      <c r="E40" s="7"/>
      <c r="F40" s="7"/>
      <c r="G40" s="9"/>
      <c r="H40" s="9"/>
      <c r="I40" s="9"/>
      <c r="J40" s="7"/>
      <c r="K40" s="8"/>
      <c r="L40" s="8"/>
      <c r="M40" s="12">
        <f>IF(L40&lt;&gt;"",L40,IF(AND(I40&lt;&gt;"",K40&lt;&gt;""),I40*K40,""))</f>
      </c>
      <c r="N40" s="7"/>
      <c r="O40" s="7"/>
      <c r="P40" s="7"/>
      <c r="Q40" s="7"/>
      <c r="R40" s="7"/>
      <c r="S40" s="7"/>
    </row>
    <row r="41">
      <c r="A41" s="7"/>
      <c r="B41" s="7"/>
      <c r="C41" s="7"/>
      <c r="D41" s="7"/>
      <c r="E41" s="7"/>
      <c r="F41" s="7"/>
      <c r="G41" s="9"/>
      <c r="H41" s="9"/>
      <c r="I41" s="9"/>
      <c r="J41" s="7"/>
      <c r="K41" s="8"/>
      <c r="L41" s="8"/>
      <c r="M41" s="12">
        <f>IF(L41&lt;&gt;"",L41,IF(AND(I41&lt;&gt;"",K41&lt;&gt;""),I41*K41,""))</f>
      </c>
      <c r="N41" s="7"/>
      <c r="O41" s="7"/>
      <c r="P41" s="7"/>
      <c r="Q41" s="7"/>
      <c r="R41" s="7"/>
      <c r="S41" s="7"/>
    </row>
    <row r="42">
      <c r="A42" s="7"/>
      <c r="B42" s="7"/>
      <c r="C42" s="7"/>
      <c r="D42" s="7"/>
      <c r="E42" s="7"/>
      <c r="F42" s="7"/>
      <c r="G42" s="9"/>
      <c r="H42" s="9"/>
      <c r="I42" s="9"/>
      <c r="J42" s="7"/>
      <c r="K42" s="8"/>
      <c r="L42" s="8"/>
      <c r="M42" s="12">
        <f>IF(L42&lt;&gt;"",L42,IF(AND(I42&lt;&gt;"",K42&lt;&gt;""),I42*K42,""))</f>
      </c>
      <c r="N42" s="7"/>
      <c r="O42" s="7"/>
      <c r="P42" s="7"/>
      <c r="Q42" s="7"/>
      <c r="R42" s="7"/>
      <c r="S42" s="7"/>
    </row>
    <row r="43">
      <c r="A43" s="7"/>
      <c r="B43" s="7"/>
      <c r="C43" s="7"/>
      <c r="D43" s="7"/>
      <c r="E43" s="7"/>
      <c r="F43" s="7"/>
      <c r="G43" s="9"/>
      <c r="H43" s="9"/>
      <c r="I43" s="9"/>
      <c r="J43" s="7"/>
      <c r="K43" s="8"/>
      <c r="L43" s="8"/>
      <c r="M43" s="12">
        <f>IF(L43&lt;&gt;"",L43,IF(AND(I43&lt;&gt;"",K43&lt;&gt;""),I43*K43,""))</f>
      </c>
      <c r="N43" s="7"/>
      <c r="O43" s="7"/>
      <c r="P43" s="7"/>
      <c r="Q43" s="7"/>
      <c r="R43" s="7"/>
      <c r="S43" s="7"/>
    </row>
    <row r="44">
      <c r="A44" s="7"/>
      <c r="B44" s="7"/>
      <c r="C44" s="7"/>
      <c r="D44" s="7"/>
      <c r="E44" s="7"/>
      <c r="F44" s="7"/>
      <c r="G44" s="9"/>
      <c r="H44" s="9"/>
      <c r="I44" s="9"/>
      <c r="J44" s="7"/>
      <c r="K44" s="8"/>
      <c r="L44" s="8"/>
      <c r="M44" s="12">
        <f>IF(L44&lt;&gt;"",L44,IF(AND(I44&lt;&gt;"",K44&lt;&gt;""),I44*K44,""))</f>
      </c>
      <c r="N44" s="7"/>
      <c r="O44" s="7"/>
      <c r="P44" s="7"/>
      <c r="Q44" s="7"/>
      <c r="R44" s="7"/>
      <c r="S44" s="7"/>
    </row>
    <row r="45">
      <c r="A45" s="7"/>
      <c r="B45" s="7"/>
      <c r="C45" s="7"/>
      <c r="D45" s="7"/>
      <c r="E45" s="7"/>
      <c r="F45" s="7"/>
      <c r="G45" s="9"/>
      <c r="H45" s="9"/>
      <c r="I45" s="9"/>
      <c r="J45" s="7"/>
      <c r="K45" s="8"/>
      <c r="L45" s="8"/>
      <c r="M45" s="12">
        <f>IF(L45&lt;&gt;"",L45,IF(AND(I45&lt;&gt;"",K45&lt;&gt;""),I45*K45,""))</f>
      </c>
      <c r="N45" s="7"/>
      <c r="O45" s="7"/>
      <c r="P45" s="7"/>
      <c r="Q45" s="7"/>
      <c r="R45" s="7"/>
      <c r="S45" s="7"/>
    </row>
    <row r="46">
      <c r="A46" s="7"/>
      <c r="B46" s="7"/>
      <c r="C46" s="7"/>
      <c r="D46" s="7"/>
      <c r="E46" s="7"/>
      <c r="F46" s="7"/>
      <c r="G46" s="9"/>
      <c r="H46" s="9"/>
      <c r="I46" s="9"/>
      <c r="J46" s="7"/>
      <c r="K46" s="8"/>
      <c r="L46" s="8"/>
      <c r="M46" s="12">
        <f>IF(L46&lt;&gt;"",L46,IF(AND(I46&lt;&gt;"",K46&lt;&gt;""),I46*K46,""))</f>
      </c>
      <c r="N46" s="7"/>
      <c r="O46" s="7"/>
      <c r="P46" s="7"/>
      <c r="Q46" s="7"/>
      <c r="R46" s="7"/>
      <c r="S46" s="7"/>
    </row>
    <row r="47">
      <c r="A47" s="7"/>
      <c r="B47" s="7"/>
      <c r="C47" s="7"/>
      <c r="D47" s="7"/>
      <c r="E47" s="7"/>
      <c r="F47" s="7"/>
      <c r="G47" s="9"/>
      <c r="H47" s="9"/>
      <c r="I47" s="9"/>
      <c r="J47" s="7"/>
      <c r="K47" s="8"/>
      <c r="L47" s="8"/>
      <c r="M47" s="12">
        <f>IF(L47&lt;&gt;"",L47,IF(AND(I47&lt;&gt;"",K47&lt;&gt;""),I47*K47,""))</f>
      </c>
      <c r="N47" s="7"/>
      <c r="O47" s="7"/>
      <c r="P47" s="7"/>
      <c r="Q47" s="7"/>
      <c r="R47" s="7"/>
      <c r="S47" s="7"/>
    </row>
    <row r="48">
      <c r="A48" s="7"/>
      <c r="B48" s="7"/>
      <c r="C48" s="7"/>
      <c r="D48" s="7"/>
      <c r="E48" s="7"/>
      <c r="F48" s="7"/>
      <c r="G48" s="9"/>
      <c r="H48" s="9"/>
      <c r="I48" s="9"/>
      <c r="J48" s="7"/>
      <c r="K48" s="8"/>
      <c r="L48" s="8"/>
      <c r="M48" s="12">
        <f>IF(L48&lt;&gt;"",L48,IF(AND(I48&lt;&gt;"",K48&lt;&gt;""),I48*K48,""))</f>
      </c>
      <c r="N48" s="7"/>
      <c r="O48" s="7"/>
      <c r="P48" s="7"/>
      <c r="Q48" s="7"/>
      <c r="R48" s="7"/>
      <c r="S48" s="7"/>
    </row>
    <row r="49">
      <c r="A49" s="7"/>
      <c r="B49" s="7"/>
      <c r="C49" s="7"/>
      <c r="D49" s="7"/>
      <c r="E49" s="7"/>
      <c r="F49" s="7"/>
      <c r="G49" s="9"/>
      <c r="H49" s="9"/>
      <c r="I49" s="9"/>
      <c r="J49" s="7"/>
      <c r="K49" s="8"/>
      <c r="L49" s="8"/>
      <c r="M49" s="12">
        <f>IF(L49&lt;&gt;"",L49,IF(AND(I49&lt;&gt;"",K49&lt;&gt;""),I49*K49,""))</f>
      </c>
      <c r="N49" s="7"/>
      <c r="O49" s="7"/>
      <c r="P49" s="7"/>
      <c r="Q49" s="7"/>
      <c r="R49" s="7"/>
      <c r="S49" s="7"/>
    </row>
    <row r="50">
      <c r="A50" s="7"/>
      <c r="B50" s="7"/>
      <c r="C50" s="7"/>
      <c r="D50" s="7"/>
      <c r="E50" s="7"/>
      <c r="F50" s="7"/>
      <c r="G50" s="9"/>
      <c r="H50" s="9"/>
      <c r="I50" s="9"/>
      <c r="J50" s="7"/>
      <c r="K50" s="8"/>
      <c r="L50" s="8"/>
      <c r="M50" s="12">
        <f>IF(L50&lt;&gt;"",L50,IF(AND(I50&lt;&gt;"",K50&lt;&gt;""),I50*K50,""))</f>
      </c>
      <c r="N50" s="7"/>
      <c r="O50" s="7"/>
      <c r="P50" s="7"/>
      <c r="Q50" s="7"/>
      <c r="R50" s="7"/>
      <c r="S50" s="7"/>
    </row>
    <row r="51">
      <c r="A51" s="7"/>
      <c r="B51" s="7"/>
      <c r="C51" s="7"/>
      <c r="D51" s="7"/>
      <c r="E51" s="7"/>
      <c r="F51" s="7"/>
      <c r="G51" s="9"/>
      <c r="H51" s="9"/>
      <c r="I51" s="9"/>
      <c r="J51" s="7"/>
      <c r="K51" s="8"/>
      <c r="L51" s="8"/>
      <c r="M51" s="12">
        <f>IF(L51&lt;&gt;"",L51,IF(AND(I51&lt;&gt;"",K51&lt;&gt;""),I51*K51,""))</f>
      </c>
      <c r="N51" s="7"/>
      <c r="O51" s="7"/>
      <c r="P51" s="7"/>
      <c r="Q51" s="7"/>
      <c r="R51" s="7"/>
      <c r="S51" s="7"/>
    </row>
    <row r="52">
      <c r="A52" s="7"/>
      <c r="B52" s="7"/>
      <c r="C52" s="7"/>
      <c r="D52" s="7"/>
      <c r="E52" s="7"/>
      <c r="F52" s="7"/>
      <c r="G52" s="9"/>
      <c r="H52" s="9"/>
      <c r="I52" s="9"/>
      <c r="J52" s="7"/>
      <c r="K52" s="8"/>
      <c r="L52" s="8"/>
      <c r="M52" s="12">
        <f>IF(L52&lt;&gt;"",L52,IF(AND(I52&lt;&gt;"",K52&lt;&gt;""),I52*K52,""))</f>
      </c>
      <c r="N52" s="7"/>
      <c r="O52" s="7"/>
      <c r="P52" s="7"/>
      <c r="Q52" s="7"/>
      <c r="R52" s="7"/>
      <c r="S52" s="7"/>
    </row>
    <row r="53">
      <c r="A53" s="7"/>
      <c r="B53" s="7"/>
      <c r="C53" s="7"/>
      <c r="D53" s="7"/>
      <c r="E53" s="7"/>
      <c r="F53" s="7"/>
      <c r="G53" s="9"/>
      <c r="H53" s="9"/>
      <c r="I53" s="9"/>
      <c r="J53" s="7"/>
      <c r="K53" s="8"/>
      <c r="L53" s="8"/>
      <c r="M53" s="12">
        <f>IF(L53&lt;&gt;"",L53,IF(AND(I53&lt;&gt;"",K53&lt;&gt;""),I53*K53,""))</f>
      </c>
      <c r="N53" s="7"/>
      <c r="O53" s="7"/>
      <c r="P53" s="7"/>
      <c r="Q53" s="7"/>
      <c r="R53" s="7"/>
      <c r="S53" s="7"/>
    </row>
    <row r="54">
      <c r="A54" s="7"/>
      <c r="B54" s="7"/>
      <c r="C54" s="7"/>
      <c r="D54" s="7"/>
      <c r="E54" s="7"/>
      <c r="F54" s="7"/>
      <c r="G54" s="9"/>
      <c r="H54" s="9"/>
      <c r="I54" s="9"/>
      <c r="J54" s="7"/>
      <c r="K54" s="8"/>
      <c r="L54" s="8"/>
      <c r="M54" s="12">
        <f>IF(L54&lt;&gt;"",L54,IF(AND(I54&lt;&gt;"",K54&lt;&gt;""),I54*K54,""))</f>
      </c>
      <c r="N54" s="7"/>
      <c r="O54" s="7"/>
      <c r="P54" s="7"/>
      <c r="Q54" s="7"/>
      <c r="R54" s="7"/>
      <c r="S54" s="7"/>
    </row>
    <row r="55">
      <c r="A55" s="7"/>
      <c r="B55" s="7"/>
      <c r="C55" s="7"/>
      <c r="D55" s="7"/>
      <c r="E55" s="7"/>
      <c r="F55" s="7"/>
      <c r="G55" s="9"/>
      <c r="H55" s="9"/>
      <c r="I55" s="9"/>
      <c r="J55" s="7"/>
      <c r="K55" s="8"/>
      <c r="L55" s="8"/>
      <c r="M55" s="12">
        <f>IF(L55&lt;&gt;"",L55,IF(AND(I55&lt;&gt;"",K55&lt;&gt;""),I55*K55,""))</f>
      </c>
      <c r="N55" s="7"/>
      <c r="O55" s="7"/>
      <c r="P55" s="7"/>
      <c r="Q55" s="7"/>
      <c r="R55" s="7"/>
      <c r="S55" s="7"/>
    </row>
    <row r="56">
      <c r="A56" s="7"/>
      <c r="B56" s="7"/>
      <c r="C56" s="7"/>
      <c r="D56" s="7"/>
      <c r="E56" s="7"/>
      <c r="F56" s="7"/>
      <c r="G56" s="9"/>
      <c r="H56" s="9"/>
      <c r="I56" s="9"/>
      <c r="J56" s="7"/>
      <c r="K56" s="8"/>
      <c r="L56" s="8"/>
      <c r="M56" s="12">
        <f>IF(L56&lt;&gt;"",L56,IF(AND(I56&lt;&gt;"",K56&lt;&gt;""),I56*K56,""))</f>
      </c>
      <c r="N56" s="7"/>
      <c r="O56" s="7"/>
      <c r="P56" s="7"/>
      <c r="Q56" s="7"/>
      <c r="R56" s="7"/>
      <c r="S56" s="7"/>
    </row>
    <row r="57">
      <c r="A57" s="7"/>
      <c r="B57" s="7"/>
      <c r="C57" s="7"/>
      <c r="D57" s="7"/>
      <c r="E57" s="7"/>
      <c r="F57" s="7"/>
      <c r="G57" s="9"/>
      <c r="H57" s="9"/>
      <c r="I57" s="9"/>
      <c r="J57" s="7"/>
      <c r="K57" s="8"/>
      <c r="L57" s="8"/>
      <c r="M57" s="12">
        <f>IF(L57&lt;&gt;"",L57,IF(AND(I57&lt;&gt;"",K57&lt;&gt;""),I57*K57,""))</f>
      </c>
      <c r="N57" s="7"/>
      <c r="O57" s="7"/>
      <c r="P57" s="7"/>
      <c r="Q57" s="7"/>
      <c r="R57" s="7"/>
      <c r="S57" s="7"/>
    </row>
    <row r="58">
      <c r="A58" s="7"/>
      <c r="B58" s="7"/>
      <c r="C58" s="7"/>
      <c r="D58" s="7"/>
      <c r="E58" s="7"/>
      <c r="F58" s="7"/>
      <c r="G58" s="9"/>
      <c r="H58" s="9"/>
      <c r="I58" s="9"/>
      <c r="J58" s="7"/>
      <c r="K58" s="8"/>
      <c r="L58" s="8"/>
      <c r="M58" s="12">
        <f>IF(L58&lt;&gt;"",L58,IF(AND(I58&lt;&gt;"",K58&lt;&gt;""),I58*K58,""))</f>
      </c>
      <c r="N58" s="7"/>
      <c r="O58" s="7"/>
      <c r="P58" s="7"/>
      <c r="Q58" s="7"/>
      <c r="R58" s="7"/>
      <c r="S58" s="7"/>
    </row>
    <row r="59">
      <c r="A59" s="7"/>
      <c r="B59" s="7"/>
      <c r="C59" s="7"/>
      <c r="D59" s="7"/>
      <c r="E59" s="7"/>
      <c r="F59" s="7"/>
      <c r="G59" s="9"/>
      <c r="H59" s="9"/>
      <c r="I59" s="9"/>
      <c r="J59" s="7"/>
      <c r="K59" s="8"/>
      <c r="L59" s="8"/>
      <c r="M59" s="12">
        <f>IF(L59&lt;&gt;"",L59,IF(AND(I59&lt;&gt;"",K59&lt;&gt;""),I59*K59,""))</f>
      </c>
      <c r="N59" s="7"/>
      <c r="O59" s="7"/>
      <c r="P59" s="7"/>
      <c r="Q59" s="7"/>
      <c r="R59" s="7"/>
      <c r="S59" s="7"/>
    </row>
    <row r="60">
      <c r="A60" s="7"/>
      <c r="B60" s="7"/>
      <c r="C60" s="7"/>
      <c r="D60" s="7"/>
      <c r="E60" s="7"/>
      <c r="F60" s="7"/>
      <c r="G60" s="9"/>
      <c r="H60" s="9"/>
      <c r="I60" s="9"/>
      <c r="J60" s="7"/>
      <c r="K60" s="8"/>
      <c r="L60" s="8"/>
      <c r="M60" s="12">
        <f>IF(L60&lt;&gt;"",L60,IF(AND(I60&lt;&gt;"",K60&lt;&gt;""),I60*K60,""))</f>
      </c>
      <c r="N60" s="7"/>
      <c r="O60" s="7"/>
      <c r="P60" s="7"/>
      <c r="Q60" s="7"/>
      <c r="R60" s="7"/>
      <c r="S60" s="7"/>
    </row>
    <row r="61">
      <c r="A61" s="7"/>
      <c r="B61" s="7"/>
      <c r="C61" s="7"/>
      <c r="D61" s="7"/>
      <c r="E61" s="7"/>
      <c r="F61" s="7"/>
      <c r="G61" s="9"/>
      <c r="H61" s="9"/>
      <c r="I61" s="9"/>
      <c r="J61" s="7"/>
      <c r="K61" s="8"/>
      <c r="L61" s="8"/>
      <c r="M61" s="12">
        <f>IF(L61&lt;&gt;"",L61,IF(AND(I61&lt;&gt;"",K61&lt;&gt;""),I61*K61,""))</f>
      </c>
      <c r="N61" s="7"/>
      <c r="O61" s="7"/>
      <c r="P61" s="7"/>
      <c r="Q61" s="7"/>
      <c r="R61" s="7"/>
      <c r="S61" s="7"/>
    </row>
    <row r="62">
      <c r="A62" s="7"/>
      <c r="B62" s="7"/>
      <c r="C62" s="7"/>
      <c r="D62" s="7"/>
      <c r="E62" s="7"/>
      <c r="F62" s="7"/>
      <c r="G62" s="9"/>
      <c r="H62" s="9"/>
      <c r="I62" s="9"/>
      <c r="J62" s="7"/>
      <c r="K62" s="8"/>
      <c r="L62" s="8"/>
      <c r="M62" s="12">
        <f>IF(L62&lt;&gt;"",L62,IF(AND(I62&lt;&gt;"",K62&lt;&gt;""),I62*K62,""))</f>
      </c>
      <c r="N62" s="7"/>
      <c r="O62" s="7"/>
      <c r="P62" s="7"/>
      <c r="Q62" s="7"/>
      <c r="R62" s="7"/>
      <c r="S62" s="7"/>
    </row>
    <row r="63">
      <c r="A63" s="7"/>
      <c r="B63" s="7"/>
      <c r="C63" s="7"/>
      <c r="D63" s="7"/>
      <c r="E63" s="7"/>
      <c r="F63" s="7"/>
      <c r="G63" s="9"/>
      <c r="H63" s="9"/>
      <c r="I63" s="9"/>
      <c r="J63" s="7"/>
      <c r="K63" s="8"/>
      <c r="L63" s="8"/>
      <c r="M63" s="12">
        <f>IF(L63&lt;&gt;"",L63,IF(AND(I63&lt;&gt;"",K63&lt;&gt;""),I63*K63,""))</f>
      </c>
      <c r="N63" s="7"/>
      <c r="O63" s="7"/>
      <c r="P63" s="7"/>
      <c r="Q63" s="7"/>
      <c r="R63" s="7"/>
      <c r="S63" s="7"/>
    </row>
    <row r="64">
      <c r="A64" s="7"/>
      <c r="B64" s="7"/>
      <c r="C64" s="7"/>
      <c r="D64" s="7"/>
      <c r="E64" s="7"/>
      <c r="F64" s="7"/>
      <c r="G64" s="9"/>
      <c r="H64" s="9"/>
      <c r="I64" s="9"/>
      <c r="J64" s="7"/>
      <c r="K64" s="8"/>
      <c r="L64" s="8"/>
      <c r="M64" s="12">
        <f>IF(L64&lt;&gt;"",L64,IF(AND(I64&lt;&gt;"",K64&lt;&gt;""),I64*K64,""))</f>
      </c>
      <c r="N64" s="7"/>
      <c r="O64" s="7"/>
      <c r="P64" s="7"/>
      <c r="Q64" s="7"/>
      <c r="R64" s="7"/>
      <c r="S64" s="7"/>
    </row>
    <row r="65">
      <c r="A65" s="7"/>
      <c r="B65" s="7"/>
      <c r="C65" s="7"/>
      <c r="D65" s="7"/>
      <c r="E65" s="7"/>
      <c r="F65" s="7"/>
      <c r="G65" s="9"/>
      <c r="H65" s="9"/>
      <c r="I65" s="9"/>
      <c r="J65" s="7"/>
      <c r="K65" s="8"/>
      <c r="L65" s="8"/>
      <c r="M65" s="12">
        <f>IF(L65&lt;&gt;"",L65,IF(AND(I65&lt;&gt;"",K65&lt;&gt;""),I65*K65,""))</f>
      </c>
      <c r="N65" s="7"/>
      <c r="O65" s="7"/>
      <c r="P65" s="7"/>
      <c r="Q65" s="7"/>
      <c r="R65" s="7"/>
      <c r="S65" s="7"/>
    </row>
    <row r="66">
      <c r="A66" s="7"/>
      <c r="B66" s="7"/>
      <c r="C66" s="7"/>
      <c r="D66" s="7"/>
      <c r="E66" s="7"/>
      <c r="F66" s="7"/>
      <c r="G66" s="9"/>
      <c r="H66" s="9"/>
      <c r="I66" s="9"/>
      <c r="J66" s="7"/>
      <c r="K66" s="8"/>
      <c r="L66" s="8"/>
      <c r="M66" s="12">
        <f>IF(L66&lt;&gt;"",L66,IF(AND(I66&lt;&gt;"",K66&lt;&gt;""),I66*K66,""))</f>
      </c>
      <c r="N66" s="7"/>
      <c r="O66" s="7"/>
      <c r="P66" s="7"/>
      <c r="Q66" s="7"/>
      <c r="R66" s="7"/>
      <c r="S66" s="7"/>
    </row>
    <row r="67">
      <c r="A67" s="7"/>
      <c r="B67" s="7"/>
      <c r="C67" s="7"/>
      <c r="D67" s="7"/>
      <c r="E67" s="7"/>
      <c r="F67" s="7"/>
      <c r="G67" s="9"/>
      <c r="H67" s="9"/>
      <c r="I67" s="9"/>
      <c r="J67" s="7"/>
      <c r="K67" s="8"/>
      <c r="L67" s="8"/>
      <c r="M67" s="12">
        <f>IF(L67&lt;&gt;"",L67,IF(AND(I67&lt;&gt;"",K67&lt;&gt;""),I67*K67,""))</f>
      </c>
      <c r="N67" s="7"/>
      <c r="O67" s="7"/>
      <c r="P67" s="7"/>
      <c r="Q67" s="7"/>
      <c r="R67" s="7"/>
      <c r="S67" s="7"/>
    </row>
    <row r="68">
      <c r="A68" s="7"/>
      <c r="B68" s="7"/>
      <c r="C68" s="7"/>
      <c r="D68" s="7"/>
      <c r="E68" s="7"/>
      <c r="F68" s="7"/>
      <c r="G68" s="9"/>
      <c r="H68" s="9"/>
      <c r="I68" s="9"/>
      <c r="J68" s="7"/>
      <c r="K68" s="8"/>
      <c r="L68" s="8"/>
      <c r="M68" s="12">
        <f>IF(L68&lt;&gt;"",L68,IF(AND(I68&lt;&gt;"",K68&lt;&gt;""),I68*K68,""))</f>
      </c>
      <c r="N68" s="7"/>
      <c r="O68" s="7"/>
      <c r="P68" s="7"/>
      <c r="Q68" s="7"/>
      <c r="R68" s="7"/>
      <c r="S68" s="7"/>
    </row>
    <row r="69">
      <c r="A69" s="7"/>
      <c r="B69" s="7"/>
      <c r="C69" s="7"/>
      <c r="D69" s="7"/>
      <c r="E69" s="7"/>
      <c r="F69" s="7"/>
      <c r="G69" s="9"/>
      <c r="H69" s="9"/>
      <c r="I69" s="9"/>
      <c r="J69" s="7"/>
      <c r="K69" s="8"/>
      <c r="L69" s="8"/>
      <c r="M69" s="12">
        <f>IF(L69&lt;&gt;"",L69,IF(AND(I69&lt;&gt;"",K69&lt;&gt;""),I69*K69,""))</f>
      </c>
      <c r="N69" s="7"/>
      <c r="O69" s="7"/>
      <c r="P69" s="7"/>
      <c r="Q69" s="7"/>
      <c r="R69" s="7"/>
      <c r="S69" s="7"/>
    </row>
    <row r="70">
      <c r="A70" s="7"/>
      <c r="B70" s="7"/>
      <c r="C70" s="7"/>
      <c r="D70" s="7"/>
      <c r="E70" s="7"/>
      <c r="F70" s="7"/>
      <c r="G70" s="9"/>
      <c r="H70" s="9"/>
      <c r="I70" s="9"/>
      <c r="J70" s="7"/>
      <c r="K70" s="8"/>
      <c r="L70" s="8"/>
      <c r="M70" s="12">
        <f>IF(L70&lt;&gt;"",L70,IF(AND(I70&lt;&gt;"",K70&lt;&gt;""),I70*K70,""))</f>
      </c>
      <c r="N70" s="7"/>
      <c r="O70" s="7"/>
      <c r="P70" s="7"/>
      <c r="Q70" s="7"/>
      <c r="R70" s="7"/>
      <c r="S70" s="7"/>
    </row>
    <row r="71">
      <c r="A71" s="7"/>
      <c r="B71" s="7"/>
      <c r="C71" s="7"/>
      <c r="D71" s="7"/>
      <c r="E71" s="7"/>
      <c r="F71" s="7"/>
      <c r="G71" s="9"/>
      <c r="H71" s="9"/>
      <c r="I71" s="9"/>
      <c r="J71" s="7"/>
      <c r="K71" s="8"/>
      <c r="L71" s="8"/>
      <c r="M71" s="12">
        <f>IF(L71&lt;&gt;"",L71,IF(AND(I71&lt;&gt;"",K71&lt;&gt;""),I71*K71,""))</f>
      </c>
      <c r="N71" s="7"/>
      <c r="O71" s="7"/>
      <c r="P71" s="7"/>
      <c r="Q71" s="7"/>
      <c r="R71" s="7"/>
      <c r="S71" s="7"/>
    </row>
    <row r="72">
      <c r="A72" s="7"/>
      <c r="B72" s="7"/>
      <c r="C72" s="7"/>
      <c r="D72" s="7"/>
      <c r="E72" s="7"/>
      <c r="F72" s="7"/>
      <c r="G72" s="9"/>
      <c r="H72" s="9"/>
      <c r="I72" s="9"/>
      <c r="J72" s="7"/>
      <c r="K72" s="8"/>
      <c r="L72" s="8"/>
      <c r="M72" s="12">
        <f>IF(L72&lt;&gt;"",L72,IF(AND(I72&lt;&gt;"",K72&lt;&gt;""),I72*K72,""))</f>
      </c>
      <c r="N72" s="7"/>
      <c r="O72" s="7"/>
      <c r="P72" s="7"/>
      <c r="Q72" s="7"/>
      <c r="R72" s="7"/>
      <c r="S72" s="7"/>
    </row>
    <row r="73">
      <c r="A73" s="7"/>
      <c r="B73" s="7"/>
      <c r="C73" s="7"/>
      <c r="D73" s="7"/>
      <c r="E73" s="7"/>
      <c r="F73" s="7"/>
      <c r="G73" s="9"/>
      <c r="H73" s="9"/>
      <c r="I73" s="9"/>
      <c r="J73" s="7"/>
      <c r="K73" s="8"/>
      <c r="L73" s="8"/>
      <c r="M73" s="12">
        <f>IF(L73&lt;&gt;"",L73,IF(AND(I73&lt;&gt;"",K73&lt;&gt;""),I73*K73,""))</f>
      </c>
      <c r="N73" s="7"/>
      <c r="O73" s="7"/>
      <c r="P73" s="7"/>
      <c r="Q73" s="7"/>
      <c r="R73" s="7"/>
      <c r="S73" s="7"/>
    </row>
    <row r="74">
      <c r="A74" s="7"/>
      <c r="B74" s="7"/>
      <c r="C74" s="7"/>
      <c r="D74" s="7"/>
      <c r="E74" s="7"/>
      <c r="F74" s="7"/>
      <c r="G74" s="9"/>
      <c r="H74" s="9"/>
      <c r="I74" s="9"/>
      <c r="J74" s="7"/>
      <c r="K74" s="8"/>
      <c r="L74" s="8"/>
      <c r="M74" s="12">
        <f>IF(L74&lt;&gt;"",L74,IF(AND(I74&lt;&gt;"",K74&lt;&gt;""),I74*K74,""))</f>
      </c>
      <c r="N74" s="7"/>
      <c r="O74" s="7"/>
      <c r="P74" s="7"/>
      <c r="Q74" s="7"/>
      <c r="R74" s="7"/>
      <c r="S74" s="7"/>
    </row>
    <row r="75">
      <c r="A75" s="7"/>
      <c r="B75" s="7"/>
      <c r="C75" s="7"/>
      <c r="D75" s="7"/>
      <c r="E75" s="7"/>
      <c r="F75" s="7"/>
      <c r="G75" s="9"/>
      <c r="H75" s="9"/>
      <c r="I75" s="9"/>
      <c r="J75" s="7"/>
      <c r="K75" s="8"/>
      <c r="L75" s="8"/>
      <c r="M75" s="12">
        <f>IF(L75&lt;&gt;"",L75,IF(AND(I75&lt;&gt;"",K75&lt;&gt;""),I75*K75,""))</f>
      </c>
      <c r="N75" s="7"/>
      <c r="O75" s="7"/>
      <c r="P75" s="7"/>
      <c r="Q75" s="7"/>
      <c r="R75" s="7"/>
      <c r="S75" s="7"/>
    </row>
    <row r="76">
      <c r="A76" s="7"/>
      <c r="B76" s="7"/>
      <c r="C76" s="7"/>
      <c r="D76" s="7"/>
      <c r="E76" s="7"/>
      <c r="F76" s="7"/>
      <c r="G76" s="9"/>
      <c r="H76" s="9"/>
      <c r="I76" s="9"/>
      <c r="J76" s="7"/>
      <c r="K76" s="8"/>
      <c r="L76" s="8"/>
      <c r="M76" s="12">
        <f>IF(L76&lt;&gt;"",L76,IF(AND(I76&lt;&gt;"",K76&lt;&gt;""),I76*K76,""))</f>
      </c>
      <c r="N76" s="7"/>
      <c r="O76" s="7"/>
      <c r="P76" s="7"/>
      <c r="Q76" s="7"/>
      <c r="R76" s="7"/>
      <c r="S76" s="7"/>
    </row>
    <row r="77">
      <c r="A77" s="7"/>
      <c r="B77" s="7"/>
      <c r="C77" s="7"/>
      <c r="D77" s="7"/>
      <c r="E77" s="7"/>
      <c r="F77" s="7"/>
      <c r="G77" s="9"/>
      <c r="H77" s="9"/>
      <c r="I77" s="9"/>
      <c r="J77" s="7"/>
      <c r="K77" s="8"/>
      <c r="L77" s="8"/>
      <c r="M77" s="12">
        <f>IF(L77&lt;&gt;"",L77,IF(AND(I77&lt;&gt;"",K77&lt;&gt;""),I77*K77,""))</f>
      </c>
      <c r="N77" s="7"/>
      <c r="O77" s="7"/>
      <c r="P77" s="7"/>
      <c r="Q77" s="7"/>
      <c r="R77" s="7"/>
      <c r="S77" s="7"/>
    </row>
    <row r="78">
      <c r="A78" s="7"/>
      <c r="B78" s="7"/>
      <c r="C78" s="7"/>
      <c r="D78" s="7"/>
      <c r="E78" s="7"/>
      <c r="F78" s="7"/>
      <c r="G78" s="9"/>
      <c r="H78" s="9"/>
      <c r="I78" s="9"/>
      <c r="J78" s="7"/>
      <c r="K78" s="8"/>
      <c r="L78" s="8"/>
      <c r="M78" s="12">
        <f>IF(L78&lt;&gt;"",L78,IF(AND(I78&lt;&gt;"",K78&lt;&gt;""),I78*K78,""))</f>
      </c>
      <c r="N78" s="7"/>
      <c r="O78" s="7"/>
      <c r="P78" s="7"/>
      <c r="Q78" s="7"/>
      <c r="R78" s="7"/>
      <c r="S78" s="7"/>
    </row>
    <row r="79">
      <c r="A79" s="7"/>
      <c r="B79" s="7"/>
      <c r="C79" s="7"/>
      <c r="D79" s="7"/>
      <c r="E79" s="7"/>
      <c r="F79" s="7"/>
      <c r="G79" s="9"/>
      <c r="H79" s="9"/>
      <c r="I79" s="9"/>
      <c r="J79" s="7"/>
      <c r="K79" s="8"/>
      <c r="L79" s="8"/>
      <c r="M79" s="12">
        <f>IF(L79&lt;&gt;"",L79,IF(AND(I79&lt;&gt;"",K79&lt;&gt;""),I79*K79,""))</f>
      </c>
      <c r="N79" s="7"/>
      <c r="O79" s="7"/>
      <c r="P79" s="7"/>
      <c r="Q79" s="7"/>
      <c r="R79" s="7"/>
      <c r="S79" s="7"/>
    </row>
    <row r="80">
      <c r="A80" s="7"/>
      <c r="B80" s="7"/>
      <c r="C80" s="7"/>
      <c r="D80" s="7"/>
      <c r="E80" s="7"/>
      <c r="F80" s="7"/>
      <c r="G80" s="9"/>
      <c r="H80" s="9"/>
      <c r="I80" s="9"/>
      <c r="J80" s="7"/>
      <c r="K80" s="8"/>
      <c r="L80" s="8"/>
      <c r="M80" s="12">
        <f>IF(L80&lt;&gt;"",L80,IF(AND(I80&lt;&gt;"",K80&lt;&gt;""),I80*K80,""))</f>
      </c>
      <c r="N80" s="7"/>
      <c r="O80" s="7"/>
      <c r="P80" s="7"/>
      <c r="Q80" s="7"/>
      <c r="R80" s="7"/>
      <c r="S80" s="7"/>
    </row>
    <row r="81">
      <c r="A81" s="7"/>
      <c r="B81" s="7"/>
      <c r="C81" s="7"/>
      <c r="D81" s="7"/>
      <c r="E81" s="7"/>
      <c r="F81" s="7"/>
      <c r="G81" s="9"/>
      <c r="H81" s="9"/>
      <c r="I81" s="9"/>
      <c r="J81" s="7"/>
      <c r="K81" s="8"/>
      <c r="L81" s="8"/>
      <c r="M81" s="12">
        <f>IF(L81&lt;&gt;"",L81,IF(AND(I81&lt;&gt;"",K81&lt;&gt;""),I81*K81,""))</f>
      </c>
      <c r="N81" s="7"/>
      <c r="O81" s="7"/>
      <c r="P81" s="7"/>
      <c r="Q81" s="7"/>
      <c r="R81" s="7"/>
      <c r="S81" s="7"/>
    </row>
    <row r="82">
      <c r="A82" s="7"/>
      <c r="B82" s="7"/>
      <c r="C82" s="7"/>
      <c r="D82" s="7"/>
      <c r="E82" s="7"/>
      <c r="F82" s="7"/>
      <c r="G82" s="9"/>
      <c r="H82" s="9"/>
      <c r="I82" s="9"/>
      <c r="J82" s="7"/>
      <c r="K82" s="8"/>
      <c r="L82" s="8"/>
      <c r="M82" s="12">
        <f>IF(L82&lt;&gt;"",L82,IF(AND(I82&lt;&gt;"",K82&lt;&gt;""),I82*K82,""))</f>
      </c>
      <c r="N82" s="7"/>
      <c r="O82" s="7"/>
      <c r="P82" s="7"/>
      <c r="Q82" s="7"/>
      <c r="R82" s="7"/>
      <c r="S82" s="7"/>
    </row>
    <row r="83">
      <c r="A83" s="7"/>
      <c r="B83" s="7"/>
      <c r="C83" s="7"/>
      <c r="D83" s="7"/>
      <c r="E83" s="7"/>
      <c r="F83" s="7"/>
      <c r="G83" s="9"/>
      <c r="H83" s="9"/>
      <c r="I83" s="9"/>
      <c r="J83" s="7"/>
      <c r="K83" s="8"/>
      <c r="L83" s="8"/>
      <c r="M83" s="12">
        <f>IF(L83&lt;&gt;"",L83,IF(AND(I83&lt;&gt;"",K83&lt;&gt;""),I83*K83,""))</f>
      </c>
      <c r="N83" s="7"/>
      <c r="O83" s="7"/>
      <c r="P83" s="7"/>
      <c r="Q83" s="7"/>
      <c r="R83" s="7"/>
      <c r="S83" s="7"/>
    </row>
    <row r="84">
      <c r="A84" s="7"/>
      <c r="B84" s="7"/>
      <c r="C84" s="7"/>
      <c r="D84" s="7"/>
      <c r="E84" s="7"/>
      <c r="F84" s="7"/>
      <c r="G84" s="9"/>
      <c r="H84" s="9"/>
      <c r="I84" s="9"/>
      <c r="J84" s="7"/>
      <c r="K84" s="8"/>
      <c r="L84" s="8"/>
      <c r="M84" s="12">
        <f>IF(L84&lt;&gt;"",L84,IF(AND(I84&lt;&gt;"",K84&lt;&gt;""),I84*K84,""))</f>
      </c>
      <c r="N84" s="7"/>
      <c r="O84" s="7"/>
      <c r="P84" s="7"/>
      <c r="Q84" s="7"/>
      <c r="R84" s="7"/>
      <c r="S84" s="7"/>
    </row>
    <row r="85">
      <c r="A85" s="7"/>
      <c r="B85" s="7"/>
      <c r="C85" s="7"/>
      <c r="D85" s="7"/>
      <c r="E85" s="7"/>
      <c r="F85" s="7"/>
      <c r="G85" s="9"/>
      <c r="H85" s="9"/>
      <c r="I85" s="9"/>
      <c r="J85" s="7"/>
      <c r="K85" s="8"/>
      <c r="L85" s="8"/>
      <c r="M85" s="12">
        <f>IF(L85&lt;&gt;"",L85,IF(AND(I85&lt;&gt;"",K85&lt;&gt;""),I85*K85,""))</f>
      </c>
      <c r="N85" s="7"/>
      <c r="O85" s="7"/>
      <c r="P85" s="7"/>
      <c r="Q85" s="7"/>
      <c r="R85" s="7"/>
      <c r="S85" s="7"/>
    </row>
    <row r="86">
      <c r="A86" s="7"/>
      <c r="B86" s="7"/>
      <c r="C86" s="7"/>
      <c r="D86" s="7"/>
      <c r="E86" s="7"/>
      <c r="F86" s="7"/>
      <c r="G86" s="9"/>
      <c r="H86" s="9"/>
      <c r="I86" s="9"/>
      <c r="J86" s="7"/>
      <c r="K86" s="8"/>
      <c r="L86" s="8"/>
      <c r="M86" s="12">
        <f>IF(L86&lt;&gt;"",L86,IF(AND(I86&lt;&gt;"",K86&lt;&gt;""),I86*K86,""))</f>
      </c>
      <c r="N86" s="7"/>
      <c r="O86" s="7"/>
      <c r="P86" s="7"/>
      <c r="Q86" s="7"/>
      <c r="R86" s="7"/>
      <c r="S86" s="7"/>
    </row>
    <row r="87">
      <c r="A87" s="7"/>
      <c r="B87" s="7"/>
      <c r="C87" s="7"/>
      <c r="D87" s="7"/>
      <c r="E87" s="7"/>
      <c r="F87" s="7"/>
      <c r="G87" s="9"/>
      <c r="H87" s="9"/>
      <c r="I87" s="9"/>
      <c r="J87" s="7"/>
      <c r="K87" s="8"/>
      <c r="L87" s="8"/>
      <c r="M87" s="12">
        <f>IF(L87&lt;&gt;"",L87,IF(AND(I87&lt;&gt;"",K87&lt;&gt;""),I87*K87,""))</f>
      </c>
      <c r="N87" s="7"/>
      <c r="O87" s="7"/>
      <c r="P87" s="7"/>
      <c r="Q87" s="7"/>
      <c r="R87" s="7"/>
      <c r="S87" s="7"/>
    </row>
    <row r="88">
      <c r="A88" s="7"/>
      <c r="B88" s="7"/>
      <c r="C88" s="7"/>
      <c r="D88" s="7"/>
      <c r="E88" s="7"/>
      <c r="F88" s="7"/>
      <c r="G88" s="9"/>
      <c r="H88" s="9"/>
      <c r="I88" s="9"/>
      <c r="J88" s="7"/>
      <c r="K88" s="8"/>
      <c r="L88" s="8"/>
      <c r="M88" s="12">
        <f>IF(L88&lt;&gt;"",L88,IF(AND(I88&lt;&gt;"",K88&lt;&gt;""),I88*K88,""))</f>
      </c>
      <c r="N88" s="7"/>
      <c r="O88" s="7"/>
      <c r="P88" s="7"/>
      <c r="Q88" s="7"/>
      <c r="R88" s="7"/>
      <c r="S88" s="7"/>
    </row>
    <row r="89">
      <c r="A89" s="7"/>
      <c r="B89" s="7"/>
      <c r="C89" s="7"/>
      <c r="D89" s="7"/>
      <c r="E89" s="7"/>
      <c r="F89" s="7"/>
      <c r="G89" s="9"/>
      <c r="H89" s="9"/>
      <c r="I89" s="9"/>
      <c r="J89" s="7"/>
      <c r="K89" s="8"/>
      <c r="L89" s="8"/>
      <c r="M89" s="12">
        <f>IF(L89&lt;&gt;"",L89,IF(AND(I89&lt;&gt;"",K89&lt;&gt;""),I89*K89,""))</f>
      </c>
      <c r="N89" s="7"/>
      <c r="O89" s="7"/>
      <c r="P89" s="7"/>
      <c r="Q89" s="7"/>
      <c r="R89" s="7"/>
      <c r="S89" s="7"/>
    </row>
    <row r="90">
      <c r="A90" s="7"/>
      <c r="B90" s="7"/>
      <c r="C90" s="7"/>
      <c r="D90" s="7"/>
      <c r="E90" s="7"/>
      <c r="F90" s="7"/>
      <c r="G90" s="9"/>
      <c r="H90" s="9"/>
      <c r="I90" s="9"/>
      <c r="J90" s="7"/>
      <c r="K90" s="8"/>
      <c r="L90" s="8"/>
      <c r="M90" s="12">
        <f>IF(L90&lt;&gt;"",L90,IF(AND(I90&lt;&gt;"",K90&lt;&gt;""),I90*K90,""))</f>
      </c>
      <c r="N90" s="7"/>
      <c r="O90" s="7"/>
      <c r="P90" s="7"/>
      <c r="Q90" s="7"/>
      <c r="R90" s="7"/>
      <c r="S90" s="7"/>
    </row>
    <row r="91">
      <c r="A91" s="7"/>
      <c r="B91" s="7"/>
      <c r="C91" s="7"/>
      <c r="D91" s="7"/>
      <c r="E91" s="7"/>
      <c r="F91" s="7"/>
      <c r="G91" s="9"/>
      <c r="H91" s="9"/>
      <c r="I91" s="9"/>
      <c r="J91" s="7"/>
      <c r="K91" s="8"/>
      <c r="L91" s="8"/>
      <c r="M91" s="12">
        <f>IF(L91&lt;&gt;"",L91,IF(AND(I91&lt;&gt;"",K91&lt;&gt;""),I91*K91,""))</f>
      </c>
      <c r="N91" s="7"/>
      <c r="O91" s="7"/>
      <c r="P91" s="7"/>
      <c r="Q91" s="7"/>
      <c r="R91" s="7"/>
      <c r="S91" s="7"/>
    </row>
    <row r="92">
      <c r="A92" s="7"/>
      <c r="B92" s="7"/>
      <c r="C92" s="7"/>
      <c r="D92" s="7"/>
      <c r="E92" s="7"/>
      <c r="F92" s="7"/>
      <c r="G92" s="9"/>
      <c r="H92" s="9"/>
      <c r="I92" s="9"/>
      <c r="J92" s="7"/>
      <c r="K92" s="8"/>
      <c r="L92" s="8"/>
      <c r="M92" s="12">
        <f>IF(L92&lt;&gt;"",L92,IF(AND(I92&lt;&gt;"",K92&lt;&gt;""),I92*K92,""))</f>
      </c>
      <c r="N92" s="7"/>
      <c r="O92" s="7"/>
      <c r="P92" s="7"/>
      <c r="Q92" s="7"/>
      <c r="R92" s="7"/>
      <c r="S92" s="7"/>
    </row>
    <row r="93">
      <c r="A93" s="7"/>
      <c r="B93" s="7"/>
      <c r="C93" s="7"/>
      <c r="D93" s="7"/>
      <c r="E93" s="7"/>
      <c r="F93" s="7"/>
      <c r="G93" s="9"/>
      <c r="H93" s="9"/>
      <c r="I93" s="9"/>
      <c r="J93" s="7"/>
      <c r="K93" s="8"/>
      <c r="L93" s="8"/>
      <c r="M93" s="12">
        <f>IF(L93&lt;&gt;"",L93,IF(AND(I93&lt;&gt;"",K93&lt;&gt;""),I93*K93,""))</f>
      </c>
      <c r="N93" s="7"/>
      <c r="O93" s="7"/>
      <c r="P93" s="7"/>
      <c r="Q93" s="7"/>
      <c r="R93" s="7"/>
      <c r="S93" s="7"/>
    </row>
    <row r="94">
      <c r="A94" s="7"/>
      <c r="B94" s="7"/>
      <c r="C94" s="7"/>
      <c r="D94" s="7"/>
      <c r="E94" s="7"/>
      <c r="F94" s="7"/>
      <c r="G94" s="9"/>
      <c r="H94" s="9"/>
      <c r="I94" s="9"/>
      <c r="J94" s="7"/>
      <c r="K94" s="8"/>
      <c r="L94" s="8"/>
      <c r="M94" s="12">
        <f>IF(L94&lt;&gt;"",L94,IF(AND(I94&lt;&gt;"",K94&lt;&gt;""),I94*K94,""))</f>
      </c>
      <c r="N94" s="7"/>
      <c r="O94" s="7"/>
      <c r="P94" s="7"/>
      <c r="Q94" s="7"/>
      <c r="R94" s="7"/>
      <c r="S94" s="7"/>
    </row>
    <row r="95">
      <c r="A95" s="7"/>
      <c r="B95" s="7"/>
      <c r="C95" s="7"/>
      <c r="D95" s="7"/>
      <c r="E95" s="7"/>
      <c r="F95" s="7"/>
      <c r="G95" s="9"/>
      <c r="H95" s="9"/>
      <c r="I95" s="9"/>
      <c r="J95" s="7"/>
      <c r="K95" s="8"/>
      <c r="L95" s="8"/>
      <c r="M95" s="12">
        <f>IF(L95&lt;&gt;"",L95,IF(AND(I95&lt;&gt;"",K95&lt;&gt;""),I95*K95,""))</f>
      </c>
      <c r="N95" s="7"/>
      <c r="O95" s="7"/>
      <c r="P95" s="7"/>
      <c r="Q95" s="7"/>
      <c r="R95" s="7"/>
      <c r="S95" s="7"/>
    </row>
    <row r="96">
      <c r="A96" s="7"/>
      <c r="B96" s="7"/>
      <c r="C96" s="7"/>
      <c r="D96" s="7"/>
      <c r="E96" s="7"/>
      <c r="F96" s="7"/>
      <c r="G96" s="9"/>
      <c r="H96" s="9"/>
      <c r="I96" s="9"/>
      <c r="J96" s="7"/>
      <c r="K96" s="8"/>
      <c r="L96" s="8"/>
      <c r="M96" s="12">
        <f>IF(L96&lt;&gt;"",L96,IF(AND(I96&lt;&gt;"",K96&lt;&gt;""),I96*K96,""))</f>
      </c>
      <c r="N96" s="7"/>
      <c r="O96" s="7"/>
      <c r="P96" s="7"/>
      <c r="Q96" s="7"/>
      <c r="R96" s="7"/>
      <c r="S96" s="7"/>
    </row>
    <row r="97">
      <c r="A97" s="7"/>
      <c r="B97" s="7"/>
      <c r="C97" s="7"/>
      <c r="D97" s="7"/>
      <c r="E97" s="7"/>
      <c r="F97" s="7"/>
      <c r="G97" s="9"/>
      <c r="H97" s="9"/>
      <c r="I97" s="9"/>
      <c r="J97" s="7"/>
      <c r="K97" s="8"/>
      <c r="L97" s="8"/>
      <c r="M97" s="12">
        <f>IF(L97&lt;&gt;"",L97,IF(AND(I97&lt;&gt;"",K97&lt;&gt;""),I97*K97,""))</f>
      </c>
      <c r="N97" s="7"/>
      <c r="O97" s="7"/>
      <c r="P97" s="7"/>
      <c r="Q97" s="7"/>
      <c r="R97" s="7"/>
      <c r="S97" s="7"/>
    </row>
    <row r="98">
      <c r="A98" s="7"/>
      <c r="B98" s="7"/>
      <c r="C98" s="7"/>
      <c r="D98" s="7"/>
      <c r="E98" s="7"/>
      <c r="F98" s="7"/>
      <c r="G98" s="9"/>
      <c r="H98" s="9"/>
      <c r="I98" s="9"/>
      <c r="J98" s="7"/>
      <c r="K98" s="8"/>
      <c r="L98" s="8"/>
      <c r="M98" s="12">
        <f>IF(L98&lt;&gt;"",L98,IF(AND(I98&lt;&gt;"",K98&lt;&gt;""),I98*K98,""))</f>
      </c>
      <c r="N98" s="7"/>
      <c r="O98" s="7"/>
      <c r="P98" s="7"/>
      <c r="Q98" s="7"/>
      <c r="R98" s="7"/>
      <c r="S98" s="7"/>
    </row>
    <row r="99">
      <c r="A99" s="7"/>
      <c r="B99" s="7"/>
      <c r="C99" s="7"/>
      <c r="D99" s="7"/>
      <c r="E99" s="7"/>
      <c r="F99" s="7"/>
      <c r="G99" s="9"/>
      <c r="H99" s="9"/>
      <c r="I99" s="9"/>
      <c r="J99" s="7"/>
      <c r="K99" s="8"/>
      <c r="L99" s="8"/>
      <c r="M99" s="12">
        <f>IF(L99&lt;&gt;"",L99,IF(AND(I99&lt;&gt;"",K99&lt;&gt;""),I99*K99,""))</f>
      </c>
      <c r="N99" s="7"/>
      <c r="O99" s="7"/>
      <c r="P99" s="7"/>
      <c r="Q99" s="7"/>
      <c r="R99" s="7"/>
      <c r="S99" s="7"/>
    </row>
    <row r="100">
      <c r="A100" s="7"/>
      <c r="B100" s="7"/>
      <c r="C100" s="7"/>
      <c r="D100" s="7"/>
      <c r="E100" s="7"/>
      <c r="F100" s="7"/>
      <c r="G100" s="9"/>
      <c r="H100" s="9"/>
      <c r="I100" s="9"/>
      <c r="J100" s="7"/>
      <c r="K100" s="8"/>
      <c r="L100" s="8"/>
      <c r="M100" s="12">
        <f>IF(L100&lt;&gt;"",L100,IF(AND(I100&lt;&gt;"",K100&lt;&gt;""),I100*K100,""))</f>
      </c>
      <c r="N100" s="7"/>
      <c r="O100" s="7"/>
      <c r="P100" s="7"/>
      <c r="Q100" s="7"/>
      <c r="R100" s="7"/>
      <c r="S100" s="7"/>
    </row>
    <row r="101">
      <c r="A101" s="7"/>
      <c r="B101" s="7"/>
      <c r="C101" s="7"/>
      <c r="D101" s="7"/>
      <c r="E101" s="7"/>
      <c r="F101" s="7"/>
      <c r="G101" s="9"/>
      <c r="H101" s="9"/>
      <c r="I101" s="9"/>
      <c r="J101" s="7"/>
      <c r="K101" s="8"/>
      <c r="L101" s="8"/>
      <c r="M101" s="12">
        <f>IF(L101&lt;&gt;"",L101,IF(AND(I101&lt;&gt;"",K101&lt;&gt;""),I101*K101,""))</f>
      </c>
      <c r="N101" s="7"/>
      <c r="O101" s="7"/>
      <c r="P101" s="7"/>
      <c r="Q101" s="7"/>
      <c r="R101" s="7"/>
      <c r="S101" s="7"/>
    </row>
    <row r="102">
      <c r="A102" s="7"/>
      <c r="B102" s="7"/>
      <c r="C102" s="7"/>
      <c r="D102" s="7"/>
      <c r="E102" s="7"/>
      <c r="F102" s="7"/>
      <c r="G102" s="9"/>
      <c r="H102" s="9"/>
      <c r="I102" s="9"/>
      <c r="J102" s="7"/>
      <c r="K102" s="8"/>
      <c r="L102" s="8"/>
      <c r="M102" s="12">
        <f>IF(L102&lt;&gt;"",L102,IF(AND(I102&lt;&gt;"",K102&lt;&gt;""),I102*K102,""))</f>
      </c>
      <c r="N102" s="7"/>
      <c r="O102" s="7"/>
      <c r="P102" s="7"/>
      <c r="Q102" s="7"/>
      <c r="R102" s="7"/>
      <c r="S102" s="7"/>
    </row>
    <row r="103">
      <c r="A103" s="7"/>
      <c r="B103" s="7"/>
      <c r="C103" s="7"/>
      <c r="D103" s="7"/>
      <c r="E103" s="7"/>
      <c r="F103" s="7"/>
      <c r="G103" s="9"/>
      <c r="H103" s="9"/>
      <c r="I103" s="9"/>
      <c r="J103" s="7"/>
      <c r="K103" s="8"/>
      <c r="L103" s="8"/>
      <c r="M103" s="12">
        <f>IF(L103&lt;&gt;"",L103,IF(AND(I103&lt;&gt;"",K103&lt;&gt;""),I103*K103,""))</f>
      </c>
      <c r="N103" s="7"/>
      <c r="O103" s="7"/>
      <c r="P103" s="7"/>
      <c r="Q103" s="7"/>
      <c r="R103" s="7"/>
      <c r="S103" s="7"/>
    </row>
    <row r="104">
      <c r="A104" s="7"/>
      <c r="B104" s="7"/>
      <c r="C104" s="7"/>
      <c r="D104" s="7"/>
      <c r="E104" s="7"/>
      <c r="F104" s="7"/>
      <c r="G104" s="9"/>
      <c r="H104" s="9"/>
      <c r="I104" s="9"/>
      <c r="J104" s="7"/>
      <c r="K104" s="8"/>
      <c r="L104" s="8"/>
      <c r="M104" s="12">
        <f>IF(L104&lt;&gt;"",L104,IF(AND(I104&lt;&gt;"",K104&lt;&gt;""),I104*K104,""))</f>
      </c>
      <c r="N104" s="7"/>
      <c r="O104" s="7"/>
      <c r="P104" s="7"/>
      <c r="Q104" s="7"/>
      <c r="R104" s="7"/>
      <c r="S104" s="7"/>
    </row>
    <row r="105">
      <c r="A105" s="7"/>
      <c r="B105" s="7"/>
      <c r="C105" s="7"/>
      <c r="D105" s="7"/>
      <c r="E105" s="7"/>
      <c r="F105" s="7"/>
      <c r="G105" s="9"/>
      <c r="H105" s="9"/>
      <c r="I105" s="9"/>
      <c r="J105" s="7"/>
      <c r="K105" s="8"/>
      <c r="L105" s="8"/>
      <c r="M105" s="12">
        <f>IF(L105&lt;&gt;"",L105,IF(AND(I105&lt;&gt;"",K105&lt;&gt;""),I105*K105,""))</f>
      </c>
      <c r="N105" s="7"/>
      <c r="O105" s="7"/>
      <c r="P105" s="7"/>
      <c r="Q105" s="7"/>
      <c r="R105" s="7"/>
      <c r="S105" s="7"/>
    </row>
    <row r="106">
      <c r="A106" s="7"/>
      <c r="B106" s="7"/>
      <c r="C106" s="7"/>
      <c r="D106" s="7"/>
      <c r="E106" s="7"/>
      <c r="F106" s="7"/>
      <c r="G106" s="9"/>
      <c r="H106" s="9"/>
      <c r="I106" s="9"/>
      <c r="J106" s="7"/>
      <c r="K106" s="8"/>
      <c r="L106" s="8"/>
      <c r="M106" s="12">
        <f>IF(L106&lt;&gt;"",L106,IF(AND(I106&lt;&gt;"",K106&lt;&gt;""),I106*K106,""))</f>
      </c>
      <c r="N106" s="7"/>
      <c r="O106" s="7"/>
      <c r="P106" s="7"/>
      <c r="Q106" s="7"/>
      <c r="R106" s="7"/>
      <c r="S106" s="7"/>
    </row>
    <row r="107">
      <c r="A107" s="7"/>
      <c r="B107" s="7"/>
      <c r="C107" s="7"/>
      <c r="D107" s="7"/>
      <c r="E107" s="7"/>
      <c r="F107" s="7"/>
      <c r="G107" s="9"/>
      <c r="H107" s="9"/>
      <c r="I107" s="9"/>
      <c r="J107" s="7"/>
      <c r="K107" s="8"/>
      <c r="L107" s="8"/>
      <c r="M107" s="12">
        <f>IF(L107&lt;&gt;"",L107,IF(AND(I107&lt;&gt;"",K107&lt;&gt;""),I107*K107,""))</f>
      </c>
      <c r="N107" s="7"/>
      <c r="O107" s="7"/>
      <c r="P107" s="7"/>
      <c r="Q107" s="7"/>
      <c r="R107" s="7"/>
      <c r="S107" s="7"/>
    </row>
    <row r="108">
      <c r="A108" s="7"/>
      <c r="B108" s="7"/>
      <c r="C108" s="7"/>
      <c r="D108" s="7"/>
      <c r="E108" s="7"/>
      <c r="F108" s="7"/>
      <c r="G108" s="9"/>
      <c r="H108" s="9"/>
      <c r="I108" s="9"/>
      <c r="J108" s="7"/>
      <c r="K108" s="8"/>
      <c r="L108" s="8"/>
      <c r="M108" s="12">
        <f>IF(L108&lt;&gt;"",L108,IF(AND(I108&lt;&gt;"",K108&lt;&gt;""),I108*K108,""))</f>
      </c>
      <c r="N108" s="7"/>
      <c r="O108" s="7"/>
      <c r="P108" s="7"/>
      <c r="Q108" s="7"/>
      <c r="R108" s="7"/>
      <c r="S108" s="7"/>
    </row>
    <row r="109">
      <c r="A109" s="7"/>
      <c r="B109" s="7"/>
      <c r="C109" s="7"/>
      <c r="D109" s="7"/>
      <c r="E109" s="7"/>
      <c r="F109" s="7"/>
      <c r="G109" s="9"/>
      <c r="H109" s="9"/>
      <c r="I109" s="9"/>
      <c r="J109" s="7"/>
      <c r="K109" s="8"/>
      <c r="L109" s="8"/>
      <c r="M109" s="12">
        <f>IF(L109&lt;&gt;"",L109,IF(AND(I109&lt;&gt;"",K109&lt;&gt;""),I109*K109,""))</f>
      </c>
      <c r="N109" s="7"/>
      <c r="O109" s="7"/>
      <c r="P109" s="7"/>
      <c r="Q109" s="7"/>
      <c r="R109" s="7"/>
      <c r="S109" s="7"/>
    </row>
    <row r="110">
      <c r="A110" s="7"/>
      <c r="B110" s="7"/>
      <c r="C110" s="7"/>
      <c r="D110" s="7"/>
      <c r="E110" s="7"/>
      <c r="F110" s="7"/>
      <c r="G110" s="9"/>
      <c r="H110" s="9"/>
      <c r="I110" s="9"/>
      <c r="J110" s="7"/>
      <c r="K110" s="8"/>
      <c r="L110" s="8"/>
      <c r="M110" s="12">
        <f>IF(L110&lt;&gt;"",L110,IF(AND(I110&lt;&gt;"",K110&lt;&gt;""),I110*K110,""))</f>
      </c>
      <c r="N110" s="7"/>
      <c r="O110" s="7"/>
      <c r="P110" s="7"/>
      <c r="Q110" s="7"/>
      <c r="R110" s="7"/>
      <c r="S110" s="7"/>
    </row>
    <row r="111">
      <c r="A111" s="7"/>
      <c r="B111" s="7"/>
      <c r="C111" s="7"/>
      <c r="D111" s="7"/>
      <c r="E111" s="7"/>
      <c r="F111" s="7"/>
      <c r="G111" s="9"/>
      <c r="H111" s="9"/>
      <c r="I111" s="9"/>
      <c r="J111" s="7"/>
      <c r="K111" s="8"/>
      <c r="L111" s="8"/>
      <c r="M111" s="12">
        <f>IF(L111&lt;&gt;"",L111,IF(AND(I111&lt;&gt;"",K111&lt;&gt;""),I111*K111,""))</f>
      </c>
      <c r="N111" s="7"/>
      <c r="O111" s="7"/>
      <c r="P111" s="7"/>
      <c r="Q111" s="7"/>
      <c r="R111" s="7"/>
      <c r="S111" s="7"/>
    </row>
    <row r="112">
      <c r="A112" s="7"/>
      <c r="B112" s="7"/>
      <c r="C112" s="7"/>
      <c r="D112" s="7"/>
      <c r="E112" s="7"/>
      <c r="F112" s="7"/>
      <c r="G112" s="9"/>
      <c r="H112" s="9"/>
      <c r="I112" s="9"/>
      <c r="J112" s="7"/>
      <c r="K112" s="8"/>
      <c r="L112" s="8"/>
      <c r="M112" s="12">
        <f>IF(L112&lt;&gt;"",L112,IF(AND(I112&lt;&gt;"",K112&lt;&gt;""),I112*K112,""))</f>
      </c>
      <c r="N112" s="7"/>
      <c r="O112" s="7"/>
      <c r="P112" s="7"/>
      <c r="Q112" s="7"/>
      <c r="R112" s="7"/>
      <c r="S112" s="7"/>
    </row>
    <row r="113">
      <c r="A113" s="7"/>
      <c r="B113" s="7"/>
      <c r="C113" s="7"/>
      <c r="D113" s="7"/>
      <c r="E113" s="7"/>
      <c r="F113" s="7"/>
      <c r="G113" s="9"/>
      <c r="H113" s="9"/>
      <c r="I113" s="9"/>
      <c r="J113" s="7"/>
      <c r="K113" s="8"/>
      <c r="L113" s="8"/>
      <c r="M113" s="12">
        <f>IF(L113&lt;&gt;"",L113,IF(AND(I113&lt;&gt;"",K113&lt;&gt;""),I113*K113,""))</f>
      </c>
      <c r="N113" s="7"/>
      <c r="O113" s="7"/>
      <c r="P113" s="7"/>
      <c r="Q113" s="7"/>
      <c r="R113" s="7"/>
      <c r="S113" s="7"/>
    </row>
    <row r="114">
      <c r="A114" s="7"/>
      <c r="B114" s="7"/>
      <c r="C114" s="7"/>
      <c r="D114" s="7"/>
      <c r="E114" s="7"/>
      <c r="F114" s="7"/>
      <c r="G114" s="9"/>
      <c r="H114" s="9"/>
      <c r="I114" s="9"/>
      <c r="J114" s="7"/>
      <c r="K114" s="8"/>
      <c r="L114" s="8"/>
      <c r="M114" s="12">
        <f>IF(L114&lt;&gt;"",L114,IF(AND(I114&lt;&gt;"",K114&lt;&gt;""),I114*K114,""))</f>
      </c>
      <c r="N114" s="7"/>
      <c r="O114" s="7"/>
      <c r="P114" s="7"/>
      <c r="Q114" s="7"/>
      <c r="R114" s="7"/>
      <c r="S114" s="7"/>
    </row>
    <row r="115">
      <c r="A115" s="7"/>
      <c r="B115" s="7"/>
      <c r="C115" s="7"/>
      <c r="D115" s="7"/>
      <c r="E115" s="7"/>
      <c r="F115" s="7"/>
      <c r="G115" s="9"/>
      <c r="H115" s="9"/>
      <c r="I115" s="9"/>
      <c r="J115" s="7"/>
      <c r="K115" s="8"/>
      <c r="L115" s="8"/>
      <c r="M115" s="12">
        <f>IF(L115&lt;&gt;"",L115,IF(AND(I115&lt;&gt;"",K115&lt;&gt;""),I115*K115,""))</f>
      </c>
      <c r="N115" s="7"/>
      <c r="O115" s="7"/>
      <c r="P115" s="7"/>
      <c r="Q115" s="7"/>
      <c r="R115" s="7"/>
      <c r="S115" s="7"/>
    </row>
    <row r="116">
      <c r="A116" s="7"/>
      <c r="B116" s="7"/>
      <c r="C116" s="7"/>
      <c r="D116" s="7"/>
      <c r="E116" s="7"/>
      <c r="F116" s="7"/>
      <c r="G116" s="9"/>
      <c r="H116" s="9"/>
      <c r="I116" s="9"/>
      <c r="J116" s="7"/>
      <c r="K116" s="8"/>
      <c r="L116" s="8"/>
      <c r="M116" s="12">
        <f>IF(L116&lt;&gt;"",L116,IF(AND(I116&lt;&gt;"",K116&lt;&gt;""),I116*K116,""))</f>
      </c>
      <c r="N116" s="7"/>
      <c r="O116" s="7"/>
      <c r="P116" s="7"/>
      <c r="Q116" s="7"/>
      <c r="R116" s="7"/>
      <c r="S116" s="7"/>
    </row>
    <row r="117">
      <c r="A117" s="7"/>
      <c r="B117" s="7"/>
      <c r="C117" s="7"/>
      <c r="D117" s="7"/>
      <c r="E117" s="7"/>
      <c r="F117" s="7"/>
      <c r="G117" s="9"/>
      <c r="H117" s="9"/>
      <c r="I117" s="9"/>
      <c r="J117" s="7"/>
      <c r="K117" s="8"/>
      <c r="L117" s="8"/>
      <c r="M117" s="12">
        <f>IF(L117&lt;&gt;"",L117,IF(AND(I117&lt;&gt;"",K117&lt;&gt;""),I117*K117,""))</f>
      </c>
      <c r="N117" s="7"/>
      <c r="O117" s="7"/>
      <c r="P117" s="7"/>
      <c r="Q117" s="7"/>
      <c r="R117" s="7"/>
      <c r="S117" s="7"/>
    </row>
    <row r="118">
      <c r="A118" s="7"/>
      <c r="B118" s="7"/>
      <c r="C118" s="7"/>
      <c r="D118" s="7"/>
      <c r="E118" s="7"/>
      <c r="F118" s="7"/>
      <c r="G118" s="9"/>
      <c r="H118" s="9"/>
      <c r="I118" s="9"/>
      <c r="J118" s="7"/>
      <c r="K118" s="8"/>
      <c r="L118" s="8"/>
      <c r="M118" s="12">
        <f>IF(L118&lt;&gt;"",L118,IF(AND(I118&lt;&gt;"",K118&lt;&gt;""),I118*K118,""))</f>
      </c>
      <c r="N118" s="7"/>
      <c r="O118" s="7"/>
      <c r="P118" s="7"/>
      <c r="Q118" s="7"/>
      <c r="R118" s="7"/>
      <c r="S118" s="7"/>
    </row>
    <row r="119">
      <c r="A119" s="7"/>
      <c r="B119" s="7"/>
      <c r="C119" s="7"/>
      <c r="D119" s="7"/>
      <c r="E119" s="7"/>
      <c r="F119" s="7"/>
      <c r="G119" s="9"/>
      <c r="H119" s="9"/>
      <c r="I119" s="9"/>
      <c r="J119" s="7"/>
      <c r="K119" s="8"/>
      <c r="L119" s="8"/>
      <c r="M119" s="12">
        <f>IF(L119&lt;&gt;"",L119,IF(AND(I119&lt;&gt;"",K119&lt;&gt;""),I119*K119,""))</f>
      </c>
      <c r="N119" s="7"/>
      <c r="O119" s="7"/>
      <c r="P119" s="7"/>
      <c r="Q119" s="7"/>
      <c r="R119" s="7"/>
      <c r="S119" s="7"/>
    </row>
    <row r="120">
      <c r="A120" s="7"/>
      <c r="B120" s="7"/>
      <c r="C120" s="7"/>
      <c r="D120" s="7"/>
      <c r="E120" s="7"/>
      <c r="F120" s="7"/>
      <c r="G120" s="9"/>
      <c r="H120" s="9"/>
      <c r="I120" s="9"/>
      <c r="J120" s="7"/>
      <c r="K120" s="8"/>
      <c r="L120" s="8"/>
      <c r="M120" s="12">
        <f>IF(L120&lt;&gt;"",L120,IF(AND(I120&lt;&gt;"",K120&lt;&gt;""),I120*K120,""))</f>
      </c>
      <c r="N120" s="7"/>
      <c r="O120" s="7"/>
      <c r="P120" s="7"/>
      <c r="Q120" s="7"/>
      <c r="R120" s="7"/>
      <c r="S120" s="7"/>
    </row>
    <row r="121">
      <c r="A121" s="7"/>
      <c r="B121" s="7"/>
      <c r="C121" s="7"/>
      <c r="D121" s="7"/>
      <c r="E121" s="7"/>
      <c r="F121" s="7"/>
      <c r="G121" s="9"/>
      <c r="H121" s="9"/>
      <c r="I121" s="9"/>
      <c r="J121" s="7"/>
      <c r="K121" s="8"/>
      <c r="L121" s="8"/>
      <c r="M121" s="12">
        <f>IF(L121&lt;&gt;"",L121,IF(AND(I121&lt;&gt;"",K121&lt;&gt;""),I121*K121,""))</f>
      </c>
      <c r="N121" s="7"/>
      <c r="O121" s="7"/>
      <c r="P121" s="7"/>
      <c r="Q121" s="7"/>
      <c r="R121" s="7"/>
      <c r="S121" s="7"/>
    </row>
    <row r="122">
      <c r="A122" s="7"/>
      <c r="B122" s="7"/>
      <c r="C122" s="7"/>
      <c r="D122" s="7"/>
      <c r="E122" s="7"/>
      <c r="F122" s="7"/>
      <c r="G122" s="9"/>
      <c r="H122" s="9"/>
      <c r="I122" s="9"/>
      <c r="J122" s="7"/>
      <c r="K122" s="8"/>
      <c r="L122" s="8"/>
      <c r="M122" s="12">
        <f>IF(L122&lt;&gt;"",L122,IF(AND(I122&lt;&gt;"",K122&lt;&gt;""),I122*K122,""))</f>
      </c>
      <c r="N122" s="7"/>
      <c r="O122" s="7"/>
      <c r="P122" s="7"/>
      <c r="Q122" s="7"/>
      <c r="R122" s="7"/>
      <c r="S122" s="7"/>
    </row>
    <row r="123">
      <c r="A123" s="7"/>
      <c r="B123" s="7"/>
      <c r="C123" s="7"/>
      <c r="D123" s="7"/>
      <c r="E123" s="7"/>
      <c r="F123" s="7"/>
      <c r="G123" s="9"/>
      <c r="H123" s="9"/>
      <c r="I123" s="9"/>
      <c r="J123" s="7"/>
      <c r="K123" s="8"/>
      <c r="L123" s="8"/>
      <c r="M123" s="12">
        <f>IF(L123&lt;&gt;"",L123,IF(AND(I123&lt;&gt;"",K123&lt;&gt;""),I123*K123,""))</f>
      </c>
      <c r="N123" s="7"/>
      <c r="O123" s="7"/>
      <c r="P123" s="7"/>
      <c r="Q123" s="7"/>
      <c r="R123" s="7"/>
      <c r="S123" s="7"/>
    </row>
    <row r="124">
      <c r="A124" s="7"/>
      <c r="B124" s="7"/>
      <c r="C124" s="7"/>
      <c r="D124" s="7"/>
      <c r="E124" s="7"/>
      <c r="F124" s="7"/>
      <c r="G124" s="9"/>
      <c r="H124" s="9"/>
      <c r="I124" s="9"/>
      <c r="J124" s="7"/>
      <c r="K124" s="8"/>
      <c r="L124" s="8"/>
      <c r="M124" s="12">
        <f>IF(L124&lt;&gt;"",L124,IF(AND(I124&lt;&gt;"",K124&lt;&gt;""),I124*K124,""))</f>
      </c>
      <c r="N124" s="7"/>
      <c r="O124" s="7"/>
      <c r="P124" s="7"/>
      <c r="Q124" s="7"/>
      <c r="R124" s="7"/>
      <c r="S124" s="7"/>
    </row>
    <row r="125">
      <c r="A125" s="7"/>
      <c r="B125" s="7"/>
      <c r="C125" s="7"/>
      <c r="D125" s="7"/>
      <c r="E125" s="7"/>
      <c r="F125" s="7"/>
      <c r="G125" s="9"/>
      <c r="H125" s="9"/>
      <c r="I125" s="9"/>
      <c r="J125" s="7"/>
      <c r="K125" s="8"/>
      <c r="L125" s="8"/>
      <c r="M125" s="12">
        <f>IF(L125&lt;&gt;"",L125,IF(AND(I125&lt;&gt;"",K125&lt;&gt;""),I125*K125,""))</f>
      </c>
      <c r="N125" s="7"/>
      <c r="O125" s="7"/>
      <c r="P125" s="7"/>
      <c r="Q125" s="7"/>
      <c r="R125" s="7"/>
      <c r="S125" s="7"/>
    </row>
    <row r="126">
      <c r="A126" s="7"/>
      <c r="B126" s="7"/>
      <c r="C126" s="7"/>
      <c r="D126" s="7"/>
      <c r="E126" s="7"/>
      <c r="F126" s="7"/>
      <c r="G126" s="9"/>
      <c r="H126" s="9"/>
      <c r="I126" s="9"/>
      <c r="J126" s="7"/>
      <c r="K126" s="8"/>
      <c r="L126" s="8"/>
      <c r="M126" s="12">
        <f>IF(L126&lt;&gt;"",L126,IF(AND(I126&lt;&gt;"",K126&lt;&gt;""),I126*K126,""))</f>
      </c>
      <c r="N126" s="7"/>
      <c r="O126" s="7"/>
      <c r="P126" s="7"/>
      <c r="Q126" s="7"/>
      <c r="R126" s="7"/>
      <c r="S126" s="7"/>
    </row>
    <row r="127">
      <c r="A127" s="7"/>
      <c r="B127" s="7"/>
      <c r="C127" s="7"/>
      <c r="D127" s="7"/>
      <c r="E127" s="7"/>
      <c r="F127" s="7"/>
      <c r="G127" s="9"/>
      <c r="H127" s="9"/>
      <c r="I127" s="9"/>
      <c r="J127" s="7"/>
      <c r="K127" s="8"/>
      <c r="L127" s="8"/>
      <c r="M127" s="12">
        <f>IF(L127&lt;&gt;"",L127,IF(AND(I127&lt;&gt;"",K127&lt;&gt;""),I127*K127,""))</f>
      </c>
      <c r="N127" s="7"/>
      <c r="O127" s="7"/>
      <c r="P127" s="7"/>
      <c r="Q127" s="7"/>
      <c r="R127" s="7"/>
      <c r="S127" s="7"/>
    </row>
    <row r="128">
      <c r="A128" s="7"/>
      <c r="B128" s="7"/>
      <c r="C128" s="7"/>
      <c r="D128" s="7"/>
      <c r="E128" s="7"/>
      <c r="F128" s="7"/>
      <c r="G128" s="9"/>
      <c r="H128" s="9"/>
      <c r="I128" s="9"/>
      <c r="J128" s="7"/>
      <c r="K128" s="8"/>
      <c r="L128" s="8"/>
      <c r="M128" s="12">
        <f>IF(L128&lt;&gt;"",L128,IF(AND(I128&lt;&gt;"",K128&lt;&gt;""),I128*K128,""))</f>
      </c>
      <c r="N128" s="7"/>
      <c r="O128" s="7"/>
      <c r="P128" s="7"/>
      <c r="Q128" s="7"/>
      <c r="R128" s="7"/>
      <c r="S128" s="7"/>
    </row>
    <row r="129">
      <c r="A129" s="7"/>
      <c r="B129" s="7"/>
      <c r="C129" s="7"/>
      <c r="D129" s="7"/>
      <c r="E129" s="7"/>
      <c r="F129" s="7"/>
      <c r="G129" s="9"/>
      <c r="H129" s="9"/>
      <c r="I129" s="9"/>
      <c r="J129" s="7"/>
      <c r="K129" s="8"/>
      <c r="L129" s="8"/>
      <c r="M129" s="12">
        <f>IF(L129&lt;&gt;"",L129,IF(AND(I129&lt;&gt;"",K129&lt;&gt;""),I129*K129,""))</f>
      </c>
      <c r="N129" s="7"/>
      <c r="O129" s="7"/>
      <c r="P129" s="7"/>
      <c r="Q129" s="7"/>
      <c r="R129" s="7"/>
      <c r="S129" s="7"/>
    </row>
    <row r="130">
      <c r="A130" s="7"/>
      <c r="B130" s="7"/>
      <c r="C130" s="7"/>
      <c r="D130" s="7"/>
      <c r="E130" s="7"/>
      <c r="F130" s="7"/>
      <c r="G130" s="9"/>
      <c r="H130" s="9"/>
      <c r="I130" s="9"/>
      <c r="J130" s="7"/>
      <c r="K130" s="8"/>
      <c r="L130" s="8"/>
      <c r="M130" s="12">
        <f>IF(L130&lt;&gt;"",L130,IF(AND(I130&lt;&gt;"",K130&lt;&gt;""),I130*K130,""))</f>
      </c>
      <c r="N130" s="7"/>
      <c r="O130" s="7"/>
      <c r="P130" s="7"/>
      <c r="Q130" s="7"/>
      <c r="R130" s="7"/>
      <c r="S130" s="7"/>
    </row>
    <row r="131">
      <c r="A131" s="7"/>
      <c r="B131" s="7"/>
      <c r="C131" s="7"/>
      <c r="D131" s="7"/>
      <c r="E131" s="7"/>
      <c r="F131" s="7"/>
      <c r="G131" s="9"/>
      <c r="H131" s="9"/>
      <c r="I131" s="9"/>
      <c r="J131" s="7"/>
      <c r="K131" s="8"/>
      <c r="L131" s="8"/>
      <c r="M131" s="12">
        <f>IF(L131&lt;&gt;"",L131,IF(AND(I131&lt;&gt;"",K131&lt;&gt;""),I131*K131,""))</f>
      </c>
      <c r="N131" s="7"/>
      <c r="O131" s="7"/>
      <c r="P131" s="7"/>
      <c r="Q131" s="7"/>
      <c r="R131" s="7"/>
      <c r="S131" s="7"/>
    </row>
    <row r="132">
      <c r="A132" s="7"/>
      <c r="B132" s="7"/>
      <c r="C132" s="7"/>
      <c r="D132" s="7"/>
      <c r="E132" s="7"/>
      <c r="F132" s="7"/>
      <c r="G132" s="9"/>
      <c r="H132" s="9"/>
      <c r="I132" s="9"/>
      <c r="J132" s="7"/>
      <c r="K132" s="8"/>
      <c r="L132" s="8"/>
      <c r="M132" s="12">
        <f>IF(L132&lt;&gt;"",L132,IF(AND(I132&lt;&gt;"",K132&lt;&gt;""),I132*K132,""))</f>
      </c>
      <c r="N132" s="7"/>
      <c r="O132" s="7"/>
      <c r="P132" s="7"/>
      <c r="Q132" s="7"/>
      <c r="R132" s="7"/>
      <c r="S132" s="7"/>
    </row>
    <row r="133">
      <c r="A133" s="7"/>
      <c r="B133" s="7"/>
      <c r="C133" s="7"/>
      <c r="D133" s="7"/>
      <c r="E133" s="7"/>
      <c r="F133" s="7"/>
      <c r="G133" s="9"/>
      <c r="H133" s="9"/>
      <c r="I133" s="9"/>
      <c r="J133" s="7"/>
      <c r="K133" s="8"/>
      <c r="L133" s="8"/>
      <c r="M133" s="12">
        <f>IF(L133&lt;&gt;"",L133,IF(AND(I133&lt;&gt;"",K133&lt;&gt;""),I133*K133,""))</f>
      </c>
      <c r="N133" s="7"/>
      <c r="O133" s="7"/>
      <c r="P133" s="7"/>
      <c r="Q133" s="7"/>
      <c r="R133" s="7"/>
      <c r="S133" s="7"/>
    </row>
    <row r="134">
      <c r="A134" s="7"/>
      <c r="B134" s="7"/>
      <c r="C134" s="7"/>
      <c r="D134" s="7"/>
      <c r="E134" s="7"/>
      <c r="F134" s="7"/>
      <c r="G134" s="9"/>
      <c r="H134" s="9"/>
      <c r="I134" s="9"/>
      <c r="J134" s="7"/>
      <c r="K134" s="8"/>
      <c r="L134" s="8"/>
      <c r="M134" s="12">
        <f>IF(L134&lt;&gt;"",L134,IF(AND(I134&lt;&gt;"",K134&lt;&gt;""),I134*K134,""))</f>
      </c>
      <c r="N134" s="7"/>
      <c r="O134" s="7"/>
      <c r="P134" s="7"/>
      <c r="Q134" s="7"/>
      <c r="R134" s="7"/>
      <c r="S134" s="7"/>
    </row>
    <row r="135">
      <c r="A135" s="7"/>
      <c r="B135" s="7"/>
      <c r="C135" s="7"/>
      <c r="D135" s="7"/>
      <c r="E135" s="7"/>
      <c r="F135" s="7"/>
      <c r="G135" s="9"/>
      <c r="H135" s="9"/>
      <c r="I135" s="9"/>
      <c r="J135" s="7"/>
      <c r="K135" s="8"/>
      <c r="L135" s="8"/>
      <c r="M135" s="12">
        <f>IF(L135&lt;&gt;"",L135,IF(AND(I135&lt;&gt;"",K135&lt;&gt;""),I135*K135,""))</f>
      </c>
      <c r="N135" s="7"/>
      <c r="O135" s="7"/>
      <c r="P135" s="7"/>
      <c r="Q135" s="7"/>
      <c r="R135" s="7"/>
      <c r="S135" s="7"/>
    </row>
    <row r="136">
      <c r="A136" s="7"/>
      <c r="B136" s="7"/>
      <c r="C136" s="7"/>
      <c r="D136" s="7"/>
      <c r="E136" s="7"/>
      <c r="F136" s="7"/>
      <c r="G136" s="9"/>
      <c r="H136" s="9"/>
      <c r="I136" s="9"/>
      <c r="J136" s="7"/>
      <c r="K136" s="8"/>
      <c r="L136" s="8"/>
      <c r="M136" s="12">
        <f>IF(L136&lt;&gt;"",L136,IF(AND(I136&lt;&gt;"",K136&lt;&gt;""),I136*K136,""))</f>
      </c>
      <c r="N136" s="7"/>
      <c r="O136" s="7"/>
      <c r="P136" s="7"/>
      <c r="Q136" s="7"/>
      <c r="R136" s="7"/>
      <c r="S136" s="7"/>
    </row>
    <row r="137">
      <c r="A137" s="7"/>
      <c r="B137" s="7"/>
      <c r="C137" s="7"/>
      <c r="D137" s="7"/>
      <c r="E137" s="7"/>
      <c r="F137" s="7"/>
      <c r="G137" s="9"/>
      <c r="H137" s="9"/>
      <c r="I137" s="9"/>
      <c r="J137" s="7"/>
      <c r="K137" s="8"/>
      <c r="L137" s="8"/>
      <c r="M137" s="12">
        <f>IF(L137&lt;&gt;"",L137,IF(AND(I137&lt;&gt;"",K137&lt;&gt;""),I137*K137,""))</f>
      </c>
      <c r="N137" s="7"/>
      <c r="O137" s="7"/>
      <c r="P137" s="7"/>
      <c r="Q137" s="7"/>
      <c r="R137" s="7"/>
      <c r="S137" s="7"/>
    </row>
    <row r="138">
      <c r="A138" s="7"/>
      <c r="B138" s="7"/>
      <c r="C138" s="7"/>
      <c r="D138" s="7"/>
      <c r="E138" s="7"/>
      <c r="F138" s="7"/>
      <c r="G138" s="9"/>
      <c r="H138" s="9"/>
      <c r="I138" s="9"/>
      <c r="J138" s="7"/>
      <c r="K138" s="8"/>
      <c r="L138" s="8"/>
      <c r="M138" s="12">
        <f>IF(L138&lt;&gt;"",L138,IF(AND(I138&lt;&gt;"",K138&lt;&gt;""),I138*K138,""))</f>
      </c>
      <c r="N138" s="7"/>
      <c r="O138" s="7"/>
      <c r="P138" s="7"/>
      <c r="Q138" s="7"/>
      <c r="R138" s="7"/>
      <c r="S138" s="7"/>
    </row>
    <row r="139">
      <c r="A139" s="7"/>
      <c r="B139" s="7"/>
      <c r="C139" s="7"/>
      <c r="D139" s="7"/>
      <c r="E139" s="7"/>
      <c r="F139" s="7"/>
      <c r="G139" s="9"/>
      <c r="H139" s="9"/>
      <c r="I139" s="9"/>
      <c r="J139" s="7"/>
      <c r="K139" s="8"/>
      <c r="L139" s="8"/>
      <c r="M139" s="12">
        <f>IF(L139&lt;&gt;"",L139,IF(AND(I139&lt;&gt;"",K139&lt;&gt;""),I139*K139,""))</f>
      </c>
      <c r="N139" s="7"/>
      <c r="O139" s="7"/>
      <c r="P139" s="7"/>
      <c r="Q139" s="7"/>
      <c r="R139" s="7"/>
      <c r="S139" s="7"/>
    </row>
    <row r="140">
      <c r="A140" s="7"/>
      <c r="B140" s="7"/>
      <c r="C140" s="7"/>
      <c r="D140" s="7"/>
      <c r="E140" s="7"/>
      <c r="F140" s="7"/>
      <c r="G140" s="9"/>
      <c r="H140" s="9"/>
      <c r="I140" s="9"/>
      <c r="J140" s="7"/>
      <c r="K140" s="8"/>
      <c r="L140" s="8"/>
      <c r="M140" s="12">
        <f>IF(L140&lt;&gt;"",L140,IF(AND(I140&lt;&gt;"",K140&lt;&gt;""),I140*K140,""))</f>
      </c>
      <c r="N140" s="7"/>
      <c r="O140" s="7"/>
      <c r="P140" s="7"/>
      <c r="Q140" s="7"/>
      <c r="R140" s="7"/>
      <c r="S140" s="7"/>
    </row>
    <row r="141">
      <c r="A141" s="7"/>
      <c r="B141" s="7"/>
      <c r="C141" s="7"/>
      <c r="D141" s="7"/>
      <c r="E141" s="7"/>
      <c r="F141" s="7"/>
      <c r="G141" s="9"/>
      <c r="H141" s="9"/>
      <c r="I141" s="9"/>
      <c r="J141" s="7"/>
      <c r="K141" s="8"/>
      <c r="L141" s="8"/>
      <c r="M141" s="12">
        <f>IF(L141&lt;&gt;"",L141,IF(AND(I141&lt;&gt;"",K141&lt;&gt;""),I141*K141,""))</f>
      </c>
      <c r="N141" s="7"/>
      <c r="O141" s="7"/>
      <c r="P141" s="7"/>
      <c r="Q141" s="7"/>
      <c r="R141" s="7"/>
      <c r="S141" s="7"/>
    </row>
    <row r="142">
      <c r="A142" s="7"/>
      <c r="B142" s="7"/>
      <c r="C142" s="7"/>
      <c r="D142" s="7"/>
      <c r="E142" s="7"/>
      <c r="F142" s="7"/>
      <c r="G142" s="9"/>
      <c r="H142" s="9"/>
      <c r="I142" s="9"/>
      <c r="J142" s="7"/>
      <c r="K142" s="8"/>
      <c r="L142" s="8"/>
      <c r="M142" s="12">
        <f>IF(L142&lt;&gt;"",L142,IF(AND(I142&lt;&gt;"",K142&lt;&gt;""),I142*K142,""))</f>
      </c>
      <c r="N142" s="7"/>
      <c r="O142" s="7"/>
      <c r="P142" s="7"/>
      <c r="Q142" s="7"/>
      <c r="R142" s="7"/>
      <c r="S142" s="7"/>
    </row>
    <row r="143">
      <c r="A143" s="7"/>
      <c r="B143" s="7"/>
      <c r="C143" s="7"/>
      <c r="D143" s="7"/>
      <c r="E143" s="7"/>
      <c r="F143" s="7"/>
      <c r="G143" s="9"/>
      <c r="H143" s="9"/>
      <c r="I143" s="9"/>
      <c r="J143" s="7"/>
      <c r="K143" s="8"/>
      <c r="L143" s="8"/>
      <c r="M143" s="12">
        <f>IF(L143&lt;&gt;"",L143,IF(AND(I143&lt;&gt;"",K143&lt;&gt;""),I143*K143,""))</f>
      </c>
      <c r="N143" s="7"/>
      <c r="O143" s="7"/>
      <c r="P143" s="7"/>
      <c r="Q143" s="7"/>
      <c r="R143" s="7"/>
      <c r="S143" s="7"/>
    </row>
    <row r="144">
      <c r="A144" s="7"/>
      <c r="B144" s="7"/>
      <c r="C144" s="7"/>
      <c r="D144" s="7"/>
      <c r="E144" s="7"/>
      <c r="F144" s="7"/>
      <c r="G144" s="9"/>
      <c r="H144" s="9"/>
      <c r="I144" s="9"/>
      <c r="J144" s="7"/>
      <c r="K144" s="8"/>
      <c r="L144" s="8"/>
      <c r="M144" s="12">
        <f>IF(L144&lt;&gt;"",L144,IF(AND(I144&lt;&gt;"",K144&lt;&gt;""),I144*K144,""))</f>
      </c>
      <c r="N144" s="7"/>
      <c r="O144" s="7"/>
      <c r="P144" s="7"/>
      <c r="Q144" s="7"/>
      <c r="R144" s="7"/>
      <c r="S144" s="7"/>
    </row>
    <row r="145">
      <c r="A145" s="7"/>
      <c r="B145" s="7"/>
      <c r="C145" s="7"/>
      <c r="D145" s="7"/>
      <c r="E145" s="7"/>
      <c r="F145" s="7"/>
      <c r="G145" s="9"/>
      <c r="H145" s="9"/>
      <c r="I145" s="9"/>
      <c r="J145" s="7"/>
      <c r="K145" s="8"/>
      <c r="L145" s="8"/>
      <c r="M145" s="12">
        <f>IF(L145&lt;&gt;"",L145,IF(AND(I145&lt;&gt;"",K145&lt;&gt;""),I145*K145,""))</f>
      </c>
      <c r="N145" s="7"/>
      <c r="O145" s="7"/>
      <c r="P145" s="7"/>
      <c r="Q145" s="7"/>
      <c r="R145" s="7"/>
      <c r="S145" s="7"/>
    </row>
    <row r="146">
      <c r="A146" s="7"/>
      <c r="B146" s="7"/>
      <c r="C146" s="7"/>
      <c r="D146" s="7"/>
      <c r="E146" s="7"/>
      <c r="F146" s="7"/>
      <c r="G146" s="9"/>
      <c r="H146" s="9"/>
      <c r="I146" s="9"/>
      <c r="J146" s="7"/>
      <c r="K146" s="8"/>
      <c r="L146" s="8"/>
      <c r="M146" s="12">
        <f>IF(L146&lt;&gt;"",L146,IF(AND(I146&lt;&gt;"",K146&lt;&gt;""),I146*K146,""))</f>
      </c>
      <c r="N146" s="7"/>
      <c r="O146" s="7"/>
      <c r="P146" s="7"/>
      <c r="Q146" s="7"/>
      <c r="R146" s="7"/>
      <c r="S146" s="7"/>
    </row>
    <row r="147">
      <c r="A147" s="7"/>
      <c r="B147" s="7"/>
      <c r="C147" s="7"/>
      <c r="D147" s="7"/>
      <c r="E147" s="7"/>
      <c r="F147" s="7"/>
      <c r="G147" s="9"/>
      <c r="H147" s="9"/>
      <c r="I147" s="9"/>
      <c r="J147" s="7"/>
      <c r="K147" s="8"/>
      <c r="L147" s="8"/>
      <c r="M147" s="12">
        <f>IF(L147&lt;&gt;"",L147,IF(AND(I147&lt;&gt;"",K147&lt;&gt;""),I147*K147,""))</f>
      </c>
      <c r="N147" s="7"/>
      <c r="O147" s="7"/>
      <c r="P147" s="7"/>
      <c r="Q147" s="7"/>
      <c r="R147" s="7"/>
      <c r="S147" s="7"/>
    </row>
    <row r="148">
      <c r="A148" s="7"/>
      <c r="B148" s="7"/>
      <c r="C148" s="7"/>
      <c r="D148" s="7"/>
      <c r="E148" s="7"/>
      <c r="F148" s="7"/>
      <c r="G148" s="9"/>
      <c r="H148" s="9"/>
      <c r="I148" s="9"/>
      <c r="J148" s="7"/>
      <c r="K148" s="8"/>
      <c r="L148" s="8"/>
      <c r="M148" s="12">
        <f>IF(L148&lt;&gt;"",L148,IF(AND(I148&lt;&gt;"",K148&lt;&gt;""),I148*K148,""))</f>
      </c>
      <c r="N148" s="7"/>
      <c r="O148" s="7"/>
      <c r="P148" s="7"/>
      <c r="Q148" s="7"/>
      <c r="R148" s="7"/>
      <c r="S148" s="7"/>
    </row>
    <row r="149">
      <c r="A149" s="7"/>
      <c r="B149" s="7"/>
      <c r="C149" s="7"/>
      <c r="D149" s="7"/>
      <c r="E149" s="7"/>
      <c r="F149" s="7"/>
      <c r="G149" s="9"/>
      <c r="H149" s="9"/>
      <c r="I149" s="9"/>
      <c r="J149" s="7"/>
      <c r="K149" s="8"/>
      <c r="L149" s="8"/>
      <c r="M149" s="12">
        <f>IF(L149&lt;&gt;"",L149,IF(AND(I149&lt;&gt;"",K149&lt;&gt;""),I149*K149,""))</f>
      </c>
      <c r="N149" s="7"/>
      <c r="O149" s="7"/>
      <c r="P149" s="7"/>
      <c r="Q149" s="7"/>
      <c r="R149" s="7"/>
      <c r="S149" s="7"/>
    </row>
    <row r="150">
      <c r="A150" s="7"/>
      <c r="B150" s="7"/>
      <c r="C150" s="7"/>
      <c r="D150" s="7"/>
      <c r="E150" s="7"/>
      <c r="F150" s="7"/>
      <c r="G150" s="9"/>
      <c r="H150" s="9"/>
      <c r="I150" s="9"/>
      <c r="J150" s="7"/>
      <c r="K150" s="8"/>
      <c r="L150" s="8"/>
      <c r="M150" s="12">
        <f>IF(L150&lt;&gt;"",L150,IF(AND(I150&lt;&gt;"",K150&lt;&gt;""),I150*K150,""))</f>
      </c>
      <c r="N150" s="7"/>
      <c r="O150" s="7"/>
      <c r="P150" s="7"/>
      <c r="Q150" s="7"/>
      <c r="R150" s="7"/>
      <c r="S150" s="7"/>
    </row>
    <row r="151">
      <c r="A151" s="7"/>
      <c r="B151" s="7"/>
      <c r="C151" s="7"/>
      <c r="D151" s="7"/>
      <c r="E151" s="7"/>
      <c r="F151" s="7"/>
      <c r="G151" s="9"/>
      <c r="H151" s="9"/>
      <c r="I151" s="9"/>
      <c r="J151" s="7"/>
      <c r="K151" s="8"/>
      <c r="L151" s="8"/>
      <c r="M151" s="12">
        <f>IF(L151&lt;&gt;"",L151,IF(AND(I151&lt;&gt;"",K151&lt;&gt;""),I151*K151,""))</f>
      </c>
      <c r="N151" s="7"/>
      <c r="O151" s="7"/>
      <c r="P151" s="7"/>
      <c r="Q151" s="7"/>
      <c r="R151" s="7"/>
      <c r="S151" s="7"/>
    </row>
    <row r="152">
      <c r="A152" s="7"/>
      <c r="B152" s="7"/>
      <c r="C152" s="7"/>
      <c r="D152" s="7"/>
      <c r="E152" s="7"/>
      <c r="F152" s="7"/>
      <c r="G152" s="9"/>
      <c r="H152" s="9"/>
      <c r="I152" s="9"/>
      <c r="J152" s="7"/>
      <c r="K152" s="8"/>
      <c r="L152" s="8"/>
      <c r="M152" s="12">
        <f>IF(L152&lt;&gt;"",L152,IF(AND(I152&lt;&gt;"",K152&lt;&gt;""),I152*K152,""))</f>
      </c>
      <c r="N152" s="7"/>
      <c r="O152" s="7"/>
      <c r="P152" s="7"/>
      <c r="Q152" s="7"/>
      <c r="R152" s="7"/>
      <c r="S152" s="7"/>
    </row>
    <row r="153">
      <c r="A153" s="7"/>
      <c r="B153" s="7"/>
      <c r="C153" s="7"/>
      <c r="D153" s="7"/>
      <c r="E153" s="7"/>
      <c r="F153" s="7"/>
      <c r="G153" s="9"/>
      <c r="H153" s="9"/>
      <c r="I153" s="9"/>
      <c r="J153" s="7"/>
      <c r="K153" s="8"/>
      <c r="L153" s="8"/>
      <c r="M153" s="12">
        <f>IF(L153&lt;&gt;"",L153,IF(AND(I153&lt;&gt;"",K153&lt;&gt;""),I153*K153,""))</f>
      </c>
      <c r="N153" s="7"/>
      <c r="O153" s="7"/>
      <c r="P153" s="7"/>
      <c r="Q153" s="7"/>
      <c r="R153" s="7"/>
      <c r="S153" s="7"/>
    </row>
    <row r="154">
      <c r="A154" s="7"/>
      <c r="B154" s="7"/>
      <c r="C154" s="7"/>
      <c r="D154" s="7"/>
      <c r="E154" s="7"/>
      <c r="F154" s="7"/>
      <c r="G154" s="9"/>
      <c r="H154" s="9"/>
      <c r="I154" s="9"/>
      <c r="J154" s="7"/>
      <c r="K154" s="8"/>
      <c r="L154" s="8"/>
      <c r="M154" s="12">
        <f>IF(L154&lt;&gt;"",L154,IF(AND(I154&lt;&gt;"",K154&lt;&gt;""),I154*K154,""))</f>
      </c>
      <c r="N154" s="7"/>
      <c r="O154" s="7"/>
      <c r="P154" s="7"/>
      <c r="Q154" s="7"/>
      <c r="R154" s="7"/>
      <c r="S154" s="7"/>
    </row>
    <row r="155">
      <c r="A155" s="7"/>
      <c r="B155" s="7"/>
      <c r="C155" s="7"/>
      <c r="D155" s="7"/>
      <c r="E155" s="7"/>
      <c r="F155" s="7"/>
      <c r="G155" s="9"/>
      <c r="H155" s="9"/>
      <c r="I155" s="9"/>
      <c r="J155" s="7"/>
      <c r="K155" s="8"/>
      <c r="L155" s="8"/>
      <c r="M155" s="12">
        <f>IF(L155&lt;&gt;"",L155,IF(AND(I155&lt;&gt;"",K155&lt;&gt;""),I155*K155,""))</f>
      </c>
      <c r="N155" s="7"/>
      <c r="O155" s="7"/>
      <c r="P155" s="7"/>
      <c r="Q155" s="7"/>
      <c r="R155" s="7"/>
      <c r="S155" s="7"/>
    </row>
    <row r="156">
      <c r="A156" s="7"/>
      <c r="B156" s="7"/>
      <c r="C156" s="7"/>
      <c r="D156" s="7"/>
      <c r="E156" s="7"/>
      <c r="F156" s="7"/>
      <c r="G156" s="9"/>
      <c r="H156" s="9"/>
      <c r="I156" s="9"/>
      <c r="J156" s="7"/>
      <c r="K156" s="8"/>
      <c r="L156" s="8"/>
      <c r="M156" s="12">
        <f>IF(L156&lt;&gt;"",L156,IF(AND(I156&lt;&gt;"",K156&lt;&gt;""),I156*K156,""))</f>
      </c>
      <c r="N156" s="7"/>
      <c r="O156" s="7"/>
      <c r="P156" s="7"/>
      <c r="Q156" s="7"/>
      <c r="R156" s="7"/>
      <c r="S156" s="7"/>
    </row>
    <row r="157">
      <c r="A157" s="7"/>
      <c r="B157" s="7"/>
      <c r="C157" s="7"/>
      <c r="D157" s="7"/>
      <c r="E157" s="7"/>
      <c r="F157" s="7"/>
      <c r="G157" s="9"/>
      <c r="H157" s="9"/>
      <c r="I157" s="9"/>
      <c r="J157" s="7"/>
      <c r="K157" s="8"/>
      <c r="L157" s="8"/>
      <c r="M157" s="12">
        <f>IF(L157&lt;&gt;"",L157,IF(AND(I157&lt;&gt;"",K157&lt;&gt;""),I157*K157,""))</f>
      </c>
      <c r="N157" s="7"/>
      <c r="O157" s="7"/>
      <c r="P157" s="7"/>
      <c r="Q157" s="7"/>
      <c r="R157" s="7"/>
      <c r="S157" s="7"/>
    </row>
    <row r="158">
      <c r="A158" s="7"/>
      <c r="B158" s="7"/>
      <c r="C158" s="7"/>
      <c r="D158" s="7"/>
      <c r="E158" s="7"/>
      <c r="F158" s="7"/>
      <c r="G158" s="9"/>
      <c r="H158" s="9"/>
      <c r="I158" s="9"/>
      <c r="J158" s="7"/>
      <c r="K158" s="8"/>
      <c r="L158" s="8"/>
      <c r="M158" s="12">
        <f>IF(L158&lt;&gt;"",L158,IF(AND(I158&lt;&gt;"",K158&lt;&gt;""),I158*K158,""))</f>
      </c>
      <c r="N158" s="7"/>
      <c r="O158" s="7"/>
      <c r="P158" s="7"/>
      <c r="Q158" s="7"/>
      <c r="R158" s="7"/>
      <c r="S158" s="7"/>
    </row>
    <row r="159">
      <c r="A159" s="7"/>
      <c r="B159" s="7"/>
      <c r="C159" s="7"/>
      <c r="D159" s="7"/>
      <c r="E159" s="7"/>
      <c r="F159" s="7"/>
      <c r="G159" s="9"/>
      <c r="H159" s="9"/>
      <c r="I159" s="9"/>
      <c r="J159" s="7"/>
      <c r="K159" s="8"/>
      <c r="L159" s="8"/>
      <c r="M159" s="12">
        <f>IF(L159&lt;&gt;"",L159,IF(AND(I159&lt;&gt;"",K159&lt;&gt;""),I159*K159,""))</f>
      </c>
      <c r="N159" s="7"/>
      <c r="O159" s="7"/>
      <c r="P159" s="7"/>
      <c r="Q159" s="7"/>
      <c r="R159" s="7"/>
      <c r="S159" s="7"/>
    </row>
    <row r="160">
      <c r="A160" s="7"/>
      <c r="B160" s="7"/>
      <c r="C160" s="7"/>
      <c r="D160" s="7"/>
      <c r="E160" s="7"/>
      <c r="F160" s="7"/>
      <c r="G160" s="9"/>
      <c r="H160" s="9"/>
      <c r="I160" s="9"/>
      <c r="J160" s="7"/>
      <c r="K160" s="8"/>
      <c r="L160" s="8"/>
      <c r="M160" s="12">
        <f>IF(L160&lt;&gt;"",L160,IF(AND(I160&lt;&gt;"",K160&lt;&gt;""),I160*K160,""))</f>
      </c>
      <c r="N160" s="7"/>
      <c r="O160" s="7"/>
      <c r="P160" s="7"/>
      <c r="Q160" s="7"/>
      <c r="R160" s="7"/>
      <c r="S160" s="7"/>
    </row>
    <row r="161">
      <c r="A161" s="7"/>
      <c r="B161" s="7"/>
      <c r="C161" s="7"/>
      <c r="D161" s="7"/>
      <c r="E161" s="7"/>
      <c r="F161" s="7"/>
      <c r="G161" s="9"/>
      <c r="H161" s="9"/>
      <c r="I161" s="9"/>
      <c r="J161" s="7"/>
      <c r="K161" s="8"/>
      <c r="L161" s="8"/>
      <c r="M161" s="12">
        <f>IF(L161&lt;&gt;"",L161,IF(AND(I161&lt;&gt;"",K161&lt;&gt;""),I161*K161,""))</f>
      </c>
      <c r="N161" s="7"/>
      <c r="O161" s="7"/>
      <c r="P161" s="7"/>
      <c r="Q161" s="7"/>
      <c r="R161" s="7"/>
      <c r="S161" s="7"/>
    </row>
    <row r="162">
      <c r="A162" s="7"/>
      <c r="B162" s="7"/>
      <c r="C162" s="7"/>
      <c r="D162" s="7"/>
      <c r="E162" s="7"/>
      <c r="F162" s="7"/>
      <c r="G162" s="9"/>
      <c r="H162" s="9"/>
      <c r="I162" s="9"/>
      <c r="J162" s="7"/>
      <c r="K162" s="8"/>
      <c r="L162" s="8"/>
      <c r="M162" s="12">
        <f>IF(L162&lt;&gt;"",L162,IF(AND(I162&lt;&gt;"",K162&lt;&gt;""),I162*K162,""))</f>
      </c>
      <c r="N162" s="7"/>
      <c r="O162" s="7"/>
      <c r="P162" s="7"/>
      <c r="Q162" s="7"/>
      <c r="R162" s="7"/>
      <c r="S162" s="7"/>
    </row>
    <row r="163">
      <c r="A163" s="7"/>
      <c r="B163" s="7"/>
      <c r="C163" s="7"/>
      <c r="D163" s="7"/>
      <c r="E163" s="7"/>
      <c r="F163" s="7"/>
      <c r="G163" s="9"/>
      <c r="H163" s="9"/>
      <c r="I163" s="9"/>
      <c r="J163" s="7"/>
      <c r="K163" s="8"/>
      <c r="L163" s="8"/>
      <c r="M163" s="12">
        <f>IF(L163&lt;&gt;"",L163,IF(AND(I163&lt;&gt;"",K163&lt;&gt;""),I163*K163,""))</f>
      </c>
      <c r="N163" s="7"/>
      <c r="O163" s="7"/>
      <c r="P163" s="7"/>
      <c r="Q163" s="7"/>
      <c r="R163" s="7"/>
      <c r="S163" s="7"/>
    </row>
    <row r="164">
      <c r="A164" s="7"/>
      <c r="B164" s="7"/>
      <c r="C164" s="7"/>
      <c r="D164" s="7"/>
      <c r="E164" s="7"/>
      <c r="F164" s="7"/>
      <c r="G164" s="9"/>
      <c r="H164" s="9"/>
      <c r="I164" s="9"/>
      <c r="J164" s="7"/>
      <c r="K164" s="8"/>
      <c r="L164" s="8"/>
      <c r="M164" s="12">
        <f>IF(L164&lt;&gt;"",L164,IF(AND(I164&lt;&gt;"",K164&lt;&gt;""),I164*K164,""))</f>
      </c>
      <c r="N164" s="7"/>
      <c r="O164" s="7"/>
      <c r="P164" s="7"/>
      <c r="Q164" s="7"/>
      <c r="R164" s="7"/>
      <c r="S164" s="7"/>
    </row>
    <row r="165">
      <c r="A165" s="7"/>
      <c r="B165" s="7"/>
      <c r="C165" s="7"/>
      <c r="D165" s="7"/>
      <c r="E165" s="7"/>
      <c r="F165" s="7"/>
      <c r="G165" s="9"/>
      <c r="H165" s="9"/>
      <c r="I165" s="9"/>
      <c r="J165" s="7"/>
      <c r="K165" s="8"/>
      <c r="L165" s="8"/>
      <c r="M165" s="12">
        <f>IF(L165&lt;&gt;"",L165,IF(AND(I165&lt;&gt;"",K165&lt;&gt;""),I165*K165,""))</f>
      </c>
      <c r="N165" s="7"/>
      <c r="O165" s="7"/>
      <c r="P165" s="7"/>
      <c r="Q165" s="7"/>
      <c r="R165" s="7"/>
      <c r="S165" s="7"/>
    </row>
    <row r="166">
      <c r="A166" s="7"/>
      <c r="B166" s="7"/>
      <c r="C166" s="7"/>
      <c r="D166" s="7"/>
      <c r="E166" s="7"/>
      <c r="F166" s="7"/>
      <c r="G166" s="9"/>
      <c r="H166" s="9"/>
      <c r="I166" s="9"/>
      <c r="J166" s="7"/>
      <c r="K166" s="8"/>
      <c r="L166" s="8"/>
      <c r="M166" s="12">
        <f>IF(L166&lt;&gt;"",L166,IF(AND(I166&lt;&gt;"",K166&lt;&gt;""),I166*K166,""))</f>
      </c>
      <c r="N166" s="7"/>
      <c r="O166" s="7"/>
      <c r="P166" s="7"/>
      <c r="Q166" s="7"/>
      <c r="R166" s="7"/>
      <c r="S166" s="7"/>
    </row>
    <row r="167">
      <c r="A167" s="7"/>
      <c r="B167" s="7"/>
      <c r="C167" s="7"/>
      <c r="D167" s="7"/>
      <c r="E167" s="7"/>
      <c r="F167" s="7"/>
      <c r="G167" s="9"/>
      <c r="H167" s="9"/>
      <c r="I167" s="9"/>
      <c r="J167" s="7"/>
      <c r="K167" s="8"/>
      <c r="L167" s="8"/>
      <c r="M167" s="12">
        <f>IF(L167&lt;&gt;"",L167,IF(AND(I167&lt;&gt;"",K167&lt;&gt;""),I167*K167,""))</f>
      </c>
      <c r="N167" s="7"/>
      <c r="O167" s="7"/>
      <c r="P167" s="7"/>
      <c r="Q167" s="7"/>
      <c r="R167" s="7"/>
      <c r="S167" s="7"/>
    </row>
    <row r="168">
      <c r="A168" s="7"/>
      <c r="B168" s="7"/>
      <c r="C168" s="7"/>
      <c r="D168" s="7"/>
      <c r="E168" s="7"/>
      <c r="F168" s="7"/>
      <c r="G168" s="9"/>
      <c r="H168" s="9"/>
      <c r="I168" s="9"/>
      <c r="J168" s="7"/>
      <c r="K168" s="8"/>
      <c r="L168" s="8"/>
      <c r="M168" s="12">
        <f>IF(L168&lt;&gt;"",L168,IF(AND(I168&lt;&gt;"",K168&lt;&gt;""),I168*K168,""))</f>
      </c>
      <c r="N168" s="7"/>
      <c r="O168" s="7"/>
      <c r="P168" s="7"/>
      <c r="Q168" s="7"/>
      <c r="R168" s="7"/>
      <c r="S168" s="7"/>
    </row>
    <row r="169">
      <c r="A169" s="7"/>
      <c r="B169" s="7"/>
      <c r="C169" s="7"/>
      <c r="D169" s="7"/>
      <c r="E169" s="7"/>
      <c r="F169" s="7"/>
      <c r="G169" s="9"/>
      <c r="H169" s="9"/>
      <c r="I169" s="9"/>
      <c r="J169" s="7"/>
      <c r="K169" s="8"/>
      <c r="L169" s="8"/>
      <c r="M169" s="12">
        <f>IF(L169&lt;&gt;"",L169,IF(AND(I169&lt;&gt;"",K169&lt;&gt;""),I169*K169,""))</f>
      </c>
      <c r="N169" s="7"/>
      <c r="O169" s="7"/>
      <c r="P169" s="7"/>
      <c r="Q169" s="7"/>
      <c r="R169" s="7"/>
      <c r="S169" s="7"/>
    </row>
    <row r="170">
      <c r="A170" s="7"/>
      <c r="B170" s="7"/>
      <c r="C170" s="7"/>
      <c r="D170" s="7"/>
      <c r="E170" s="7"/>
      <c r="F170" s="7"/>
      <c r="G170" s="9"/>
      <c r="H170" s="9"/>
      <c r="I170" s="9"/>
      <c r="J170" s="7"/>
      <c r="K170" s="8"/>
      <c r="L170" s="8"/>
      <c r="M170" s="12">
        <f>IF(L170&lt;&gt;"",L170,IF(AND(I170&lt;&gt;"",K170&lt;&gt;""),I170*K170,""))</f>
      </c>
      <c r="N170" s="7"/>
      <c r="O170" s="7"/>
      <c r="P170" s="7"/>
      <c r="Q170" s="7"/>
      <c r="R170" s="7"/>
      <c r="S170" s="7"/>
    </row>
    <row r="171">
      <c r="A171" s="7"/>
      <c r="B171" s="7"/>
      <c r="C171" s="7"/>
      <c r="D171" s="7"/>
      <c r="E171" s="7"/>
      <c r="F171" s="7"/>
      <c r="G171" s="9"/>
      <c r="H171" s="9"/>
      <c r="I171" s="9"/>
      <c r="J171" s="7"/>
      <c r="K171" s="8"/>
      <c r="L171" s="8"/>
      <c r="M171" s="12">
        <f>IF(L171&lt;&gt;"",L171,IF(AND(I171&lt;&gt;"",K171&lt;&gt;""),I171*K171,""))</f>
      </c>
      <c r="N171" s="7"/>
      <c r="O171" s="7"/>
      <c r="P171" s="7"/>
      <c r="Q171" s="7"/>
      <c r="R171" s="7"/>
      <c r="S171" s="7"/>
    </row>
    <row r="172">
      <c r="A172" s="7"/>
      <c r="B172" s="7"/>
      <c r="C172" s="7"/>
      <c r="D172" s="7"/>
      <c r="E172" s="7"/>
      <c r="F172" s="7"/>
      <c r="G172" s="9"/>
      <c r="H172" s="9"/>
      <c r="I172" s="9"/>
      <c r="J172" s="7"/>
      <c r="K172" s="8"/>
      <c r="L172" s="8"/>
      <c r="M172" s="12">
        <f>IF(L172&lt;&gt;"",L172,IF(AND(I172&lt;&gt;"",K172&lt;&gt;""),I172*K172,""))</f>
      </c>
      <c r="N172" s="7"/>
      <c r="O172" s="7"/>
      <c r="P172" s="7"/>
      <c r="Q172" s="7"/>
      <c r="R172" s="7"/>
      <c r="S172" s="7"/>
    </row>
    <row r="173">
      <c r="A173" s="7"/>
      <c r="B173" s="7"/>
      <c r="C173" s="7"/>
      <c r="D173" s="7"/>
      <c r="E173" s="7"/>
      <c r="F173" s="7"/>
      <c r="G173" s="9"/>
      <c r="H173" s="9"/>
      <c r="I173" s="9"/>
      <c r="J173" s="7"/>
      <c r="K173" s="8"/>
      <c r="L173" s="8"/>
      <c r="M173" s="12">
        <f>IF(L173&lt;&gt;"",L173,IF(AND(I173&lt;&gt;"",K173&lt;&gt;""),I173*K173,""))</f>
      </c>
      <c r="N173" s="7"/>
      <c r="O173" s="7"/>
      <c r="P173" s="7"/>
      <c r="Q173" s="7"/>
      <c r="R173" s="7"/>
      <c r="S173" s="7"/>
    </row>
    <row r="174">
      <c r="A174" s="7"/>
      <c r="B174" s="7"/>
      <c r="C174" s="7"/>
      <c r="D174" s="7"/>
      <c r="E174" s="7"/>
      <c r="F174" s="7"/>
      <c r="G174" s="9"/>
      <c r="H174" s="9"/>
      <c r="I174" s="9"/>
      <c r="J174" s="7"/>
      <c r="K174" s="8"/>
      <c r="L174" s="8"/>
      <c r="M174" s="12">
        <f>IF(L174&lt;&gt;"",L174,IF(AND(I174&lt;&gt;"",K174&lt;&gt;""),I174*K174,""))</f>
      </c>
      <c r="N174" s="7"/>
      <c r="O174" s="7"/>
      <c r="P174" s="7"/>
      <c r="Q174" s="7"/>
      <c r="R174" s="7"/>
      <c r="S174" s="7"/>
    </row>
    <row r="175">
      <c r="A175" s="7"/>
      <c r="B175" s="7"/>
      <c r="C175" s="7"/>
      <c r="D175" s="7"/>
      <c r="E175" s="7"/>
      <c r="F175" s="7"/>
      <c r="G175" s="9"/>
      <c r="H175" s="9"/>
      <c r="I175" s="9"/>
      <c r="J175" s="7"/>
      <c r="K175" s="8"/>
      <c r="L175" s="8"/>
      <c r="M175" s="12">
        <f>IF(L175&lt;&gt;"",L175,IF(AND(I175&lt;&gt;"",K175&lt;&gt;""),I175*K175,""))</f>
      </c>
      <c r="N175" s="7"/>
      <c r="O175" s="7"/>
      <c r="P175" s="7"/>
      <c r="Q175" s="7"/>
      <c r="R175" s="7"/>
      <c r="S175" s="7"/>
    </row>
    <row r="176">
      <c r="A176" s="7"/>
      <c r="B176" s="7"/>
      <c r="C176" s="7"/>
      <c r="D176" s="7"/>
      <c r="E176" s="7"/>
      <c r="F176" s="7"/>
      <c r="G176" s="9"/>
      <c r="H176" s="9"/>
      <c r="I176" s="9"/>
      <c r="J176" s="7"/>
      <c r="K176" s="8"/>
      <c r="L176" s="8"/>
      <c r="M176" s="12">
        <f>IF(L176&lt;&gt;"",L176,IF(AND(I176&lt;&gt;"",K176&lt;&gt;""),I176*K176,""))</f>
      </c>
      <c r="N176" s="7"/>
      <c r="O176" s="7"/>
      <c r="P176" s="7"/>
      <c r="Q176" s="7"/>
      <c r="R176" s="7"/>
      <c r="S176" s="7"/>
    </row>
    <row r="177">
      <c r="A177" s="7"/>
      <c r="B177" s="7"/>
      <c r="C177" s="7"/>
      <c r="D177" s="7"/>
      <c r="E177" s="7"/>
      <c r="F177" s="7"/>
      <c r="G177" s="9"/>
      <c r="H177" s="9"/>
      <c r="I177" s="9"/>
      <c r="J177" s="7"/>
      <c r="K177" s="8"/>
      <c r="L177" s="8"/>
      <c r="M177" s="12">
        <f>IF(L177&lt;&gt;"",L177,IF(AND(I177&lt;&gt;"",K177&lt;&gt;""),I177*K177,""))</f>
      </c>
      <c r="N177" s="7"/>
      <c r="O177" s="7"/>
      <c r="P177" s="7"/>
      <c r="Q177" s="7"/>
      <c r="R177" s="7"/>
      <c r="S177" s="7"/>
    </row>
    <row r="178">
      <c r="A178" s="7"/>
      <c r="B178" s="7"/>
      <c r="C178" s="7"/>
      <c r="D178" s="7"/>
      <c r="E178" s="7"/>
      <c r="F178" s="7"/>
      <c r="G178" s="9"/>
      <c r="H178" s="9"/>
      <c r="I178" s="9"/>
      <c r="J178" s="7"/>
      <c r="K178" s="8"/>
      <c r="L178" s="8"/>
      <c r="M178" s="12">
        <f>IF(L178&lt;&gt;"",L178,IF(AND(I178&lt;&gt;"",K178&lt;&gt;""),I178*K178,""))</f>
      </c>
      <c r="N178" s="7"/>
      <c r="O178" s="7"/>
      <c r="P178" s="7"/>
      <c r="Q178" s="7"/>
      <c r="R178" s="7"/>
      <c r="S178" s="7"/>
    </row>
    <row r="179">
      <c r="A179" s="7"/>
      <c r="B179" s="7"/>
      <c r="C179" s="7"/>
      <c r="D179" s="7"/>
      <c r="E179" s="7"/>
      <c r="F179" s="7"/>
      <c r="G179" s="9"/>
      <c r="H179" s="9"/>
      <c r="I179" s="9"/>
      <c r="J179" s="7"/>
      <c r="K179" s="8"/>
      <c r="L179" s="8"/>
      <c r="M179" s="12">
        <f>IF(L179&lt;&gt;"",L179,IF(AND(I179&lt;&gt;"",K179&lt;&gt;""),I179*K179,""))</f>
      </c>
      <c r="N179" s="7"/>
      <c r="O179" s="7"/>
      <c r="P179" s="7"/>
      <c r="Q179" s="7"/>
      <c r="R179" s="7"/>
      <c r="S179" s="7"/>
    </row>
    <row r="180">
      <c r="A180" s="7"/>
      <c r="B180" s="7"/>
      <c r="C180" s="7"/>
      <c r="D180" s="7"/>
      <c r="E180" s="7"/>
      <c r="F180" s="7"/>
      <c r="G180" s="9"/>
      <c r="H180" s="9"/>
      <c r="I180" s="9"/>
      <c r="J180" s="7"/>
      <c r="K180" s="8"/>
      <c r="L180" s="8"/>
      <c r="M180" s="12">
        <f>IF(L180&lt;&gt;"",L180,IF(AND(I180&lt;&gt;"",K180&lt;&gt;""),I180*K180,""))</f>
      </c>
      <c r="N180" s="7"/>
      <c r="O180" s="7"/>
      <c r="P180" s="7"/>
      <c r="Q180" s="7"/>
      <c r="R180" s="7"/>
      <c r="S180" s="7"/>
    </row>
    <row r="181">
      <c r="A181" s="7"/>
      <c r="B181" s="7"/>
      <c r="C181" s="7"/>
      <c r="D181" s="7"/>
      <c r="E181" s="7"/>
      <c r="F181" s="7"/>
      <c r="G181" s="9"/>
      <c r="H181" s="9"/>
      <c r="I181" s="9"/>
      <c r="J181" s="7"/>
      <c r="K181" s="8"/>
      <c r="L181" s="8"/>
      <c r="M181" s="12">
        <f>IF(L181&lt;&gt;"",L181,IF(AND(I181&lt;&gt;"",K181&lt;&gt;""),I181*K181,""))</f>
      </c>
      <c r="N181" s="7"/>
      <c r="O181" s="7"/>
      <c r="P181" s="7"/>
      <c r="Q181" s="7"/>
      <c r="R181" s="7"/>
      <c r="S181" s="7"/>
    </row>
    <row r="182">
      <c r="A182" s="7"/>
      <c r="B182" s="7"/>
      <c r="C182" s="7"/>
      <c r="D182" s="7"/>
      <c r="E182" s="7"/>
      <c r="F182" s="7"/>
      <c r="G182" s="9"/>
      <c r="H182" s="9"/>
      <c r="I182" s="9"/>
      <c r="J182" s="7"/>
      <c r="K182" s="8"/>
      <c r="L182" s="8"/>
      <c r="M182" s="12">
        <f>IF(L182&lt;&gt;"",L182,IF(AND(I182&lt;&gt;"",K182&lt;&gt;""),I182*K182,""))</f>
      </c>
      <c r="N182" s="7"/>
      <c r="O182" s="7"/>
      <c r="P182" s="7"/>
      <c r="Q182" s="7"/>
      <c r="R182" s="7"/>
      <c r="S182" s="7"/>
    </row>
    <row r="183">
      <c r="A183" s="7"/>
      <c r="B183" s="7"/>
      <c r="C183" s="7"/>
      <c r="D183" s="7"/>
      <c r="E183" s="7"/>
      <c r="F183" s="7"/>
      <c r="G183" s="9"/>
      <c r="H183" s="9"/>
      <c r="I183" s="9"/>
      <c r="J183" s="7"/>
      <c r="K183" s="8"/>
      <c r="L183" s="8"/>
      <c r="M183" s="12">
        <f>IF(L183&lt;&gt;"",L183,IF(AND(I183&lt;&gt;"",K183&lt;&gt;""),I183*K183,""))</f>
      </c>
      <c r="N183" s="7"/>
      <c r="O183" s="7"/>
      <c r="P183" s="7"/>
      <c r="Q183" s="7"/>
      <c r="R183" s="7"/>
      <c r="S183" s="7"/>
    </row>
    <row r="184">
      <c r="A184" s="7"/>
      <c r="B184" s="7"/>
      <c r="C184" s="7"/>
      <c r="D184" s="7"/>
      <c r="E184" s="7"/>
      <c r="F184" s="7"/>
      <c r="G184" s="9"/>
      <c r="H184" s="9"/>
      <c r="I184" s="9"/>
      <c r="J184" s="7"/>
      <c r="K184" s="8"/>
      <c r="L184" s="8"/>
      <c r="M184" s="12">
        <f>IF(L184&lt;&gt;"",L184,IF(AND(I184&lt;&gt;"",K184&lt;&gt;""),I184*K184,""))</f>
      </c>
      <c r="N184" s="7"/>
      <c r="O184" s="7"/>
      <c r="P184" s="7"/>
      <c r="Q184" s="7"/>
      <c r="R184" s="7"/>
      <c r="S184" s="7"/>
    </row>
    <row r="185">
      <c r="A185" s="7"/>
      <c r="B185" s="7"/>
      <c r="C185" s="7"/>
      <c r="D185" s="7"/>
      <c r="E185" s="7"/>
      <c r="F185" s="7"/>
      <c r="G185" s="9"/>
      <c r="H185" s="9"/>
      <c r="I185" s="9"/>
      <c r="J185" s="7"/>
      <c r="K185" s="8"/>
      <c r="L185" s="8"/>
      <c r="M185" s="12">
        <f>IF(L185&lt;&gt;"",L185,IF(AND(I185&lt;&gt;"",K185&lt;&gt;""),I185*K185,""))</f>
      </c>
      <c r="N185" s="7"/>
      <c r="O185" s="7"/>
      <c r="P185" s="7"/>
      <c r="Q185" s="7"/>
      <c r="R185" s="7"/>
      <c r="S185" s="7"/>
    </row>
    <row r="186">
      <c r="A186" s="7"/>
      <c r="B186" s="7"/>
      <c r="C186" s="7"/>
      <c r="D186" s="7"/>
      <c r="E186" s="7"/>
      <c r="F186" s="7"/>
      <c r="G186" s="9"/>
      <c r="H186" s="9"/>
      <c r="I186" s="9"/>
      <c r="J186" s="7"/>
      <c r="K186" s="8"/>
      <c r="L186" s="8"/>
      <c r="M186" s="12">
        <f>IF(L186&lt;&gt;"",L186,IF(AND(I186&lt;&gt;"",K186&lt;&gt;""),I186*K186,""))</f>
      </c>
      <c r="N186" s="7"/>
      <c r="O186" s="7"/>
      <c r="P186" s="7"/>
      <c r="Q186" s="7"/>
      <c r="R186" s="7"/>
      <c r="S186" s="7"/>
    </row>
    <row r="187">
      <c r="A187" s="7"/>
      <c r="B187" s="7"/>
      <c r="C187" s="7"/>
      <c r="D187" s="7"/>
      <c r="E187" s="7"/>
      <c r="F187" s="7"/>
      <c r="G187" s="9"/>
      <c r="H187" s="9"/>
      <c r="I187" s="9"/>
      <c r="J187" s="7"/>
      <c r="K187" s="8"/>
      <c r="L187" s="8"/>
      <c r="M187" s="12">
        <f>IF(L187&lt;&gt;"",L187,IF(AND(I187&lt;&gt;"",K187&lt;&gt;""),I187*K187,""))</f>
      </c>
      <c r="N187" s="7"/>
      <c r="O187" s="7"/>
      <c r="P187" s="7"/>
      <c r="Q187" s="7"/>
      <c r="R187" s="7"/>
      <c r="S187" s="7"/>
    </row>
    <row r="188">
      <c r="A188" s="7"/>
      <c r="B188" s="7"/>
      <c r="C188" s="7"/>
      <c r="D188" s="7"/>
      <c r="E188" s="7"/>
      <c r="F188" s="7"/>
      <c r="G188" s="9"/>
      <c r="H188" s="9"/>
      <c r="I188" s="9"/>
      <c r="J188" s="7"/>
      <c r="K188" s="8"/>
      <c r="L188" s="8"/>
      <c r="M188" s="12">
        <f>IF(L188&lt;&gt;"",L188,IF(AND(I188&lt;&gt;"",K188&lt;&gt;""),I188*K188,""))</f>
      </c>
      <c r="N188" s="7"/>
      <c r="O188" s="7"/>
      <c r="P188" s="7"/>
      <c r="Q188" s="7"/>
      <c r="R188" s="7"/>
      <c r="S188" s="7"/>
    </row>
    <row r="189">
      <c r="A189" s="7"/>
      <c r="B189" s="7"/>
      <c r="C189" s="7"/>
      <c r="D189" s="7"/>
      <c r="E189" s="7"/>
      <c r="F189" s="7"/>
      <c r="G189" s="9"/>
      <c r="H189" s="9"/>
      <c r="I189" s="9"/>
      <c r="J189" s="7"/>
      <c r="K189" s="8"/>
      <c r="L189" s="8"/>
      <c r="M189" s="12">
        <f>IF(L189&lt;&gt;"",L189,IF(AND(I189&lt;&gt;"",K189&lt;&gt;""),I189*K189,""))</f>
      </c>
      <c r="N189" s="7"/>
      <c r="O189" s="7"/>
      <c r="P189" s="7"/>
      <c r="Q189" s="7"/>
      <c r="R189" s="7"/>
      <c r="S189" s="7"/>
    </row>
    <row r="190">
      <c r="A190" s="7"/>
      <c r="B190" s="7"/>
      <c r="C190" s="7"/>
      <c r="D190" s="7"/>
      <c r="E190" s="7"/>
      <c r="F190" s="7"/>
      <c r="G190" s="9"/>
      <c r="H190" s="9"/>
      <c r="I190" s="9"/>
      <c r="J190" s="7"/>
      <c r="K190" s="8"/>
      <c r="L190" s="8"/>
      <c r="M190" s="12">
        <f>IF(L190&lt;&gt;"",L190,IF(AND(I190&lt;&gt;"",K190&lt;&gt;""),I190*K190,""))</f>
      </c>
      <c r="N190" s="7"/>
      <c r="O190" s="7"/>
      <c r="P190" s="7"/>
      <c r="Q190" s="7"/>
      <c r="R190" s="7"/>
      <c r="S190" s="7"/>
    </row>
    <row r="191">
      <c r="A191" s="7"/>
      <c r="B191" s="7"/>
      <c r="C191" s="7"/>
      <c r="D191" s="7"/>
      <c r="E191" s="7"/>
      <c r="F191" s="7"/>
      <c r="G191" s="9"/>
      <c r="H191" s="9"/>
      <c r="I191" s="9"/>
      <c r="J191" s="7"/>
      <c r="K191" s="8"/>
      <c r="L191" s="8"/>
      <c r="M191" s="12">
        <f>IF(L191&lt;&gt;"",L191,IF(AND(I191&lt;&gt;"",K191&lt;&gt;""),I191*K191,""))</f>
      </c>
      <c r="N191" s="7"/>
      <c r="O191" s="7"/>
      <c r="P191" s="7"/>
      <c r="Q191" s="7"/>
      <c r="R191" s="7"/>
      <c r="S191" s="7"/>
    </row>
    <row r="192">
      <c r="A192" s="7"/>
      <c r="B192" s="7"/>
      <c r="C192" s="7"/>
      <c r="D192" s="7"/>
      <c r="E192" s="7"/>
      <c r="F192" s="7"/>
      <c r="G192" s="9"/>
      <c r="H192" s="9"/>
      <c r="I192" s="9"/>
      <c r="J192" s="7"/>
      <c r="K192" s="8"/>
      <c r="L192" s="8"/>
      <c r="M192" s="12">
        <f>IF(L192&lt;&gt;"",L192,IF(AND(I192&lt;&gt;"",K192&lt;&gt;""),I192*K192,""))</f>
      </c>
      <c r="N192" s="7"/>
      <c r="O192" s="7"/>
      <c r="P192" s="7"/>
      <c r="Q192" s="7"/>
      <c r="R192" s="7"/>
      <c r="S192" s="7"/>
    </row>
    <row r="193">
      <c r="A193" s="7"/>
      <c r="B193" s="7"/>
      <c r="C193" s="7"/>
      <c r="D193" s="7"/>
      <c r="E193" s="7"/>
      <c r="F193" s="7"/>
      <c r="G193" s="9"/>
      <c r="H193" s="9"/>
      <c r="I193" s="9"/>
      <c r="J193" s="7"/>
      <c r="K193" s="8"/>
      <c r="L193" s="8"/>
      <c r="M193" s="12">
        <f>IF(L193&lt;&gt;"",L193,IF(AND(I193&lt;&gt;"",K193&lt;&gt;""),I193*K193,""))</f>
      </c>
      <c r="N193" s="7"/>
      <c r="O193" s="7"/>
      <c r="P193" s="7"/>
      <c r="Q193" s="7"/>
      <c r="R193" s="7"/>
      <c r="S193" s="7"/>
    </row>
    <row r="194">
      <c r="A194" s="7"/>
      <c r="B194" s="7"/>
      <c r="C194" s="7"/>
      <c r="D194" s="7"/>
      <c r="E194" s="7"/>
      <c r="F194" s="7"/>
      <c r="G194" s="9"/>
      <c r="H194" s="9"/>
      <c r="I194" s="9"/>
      <c r="J194" s="7"/>
      <c r="K194" s="8"/>
      <c r="L194" s="8"/>
      <c r="M194" s="12">
        <f>IF(L194&lt;&gt;"",L194,IF(AND(I194&lt;&gt;"",K194&lt;&gt;""),I194*K194,""))</f>
      </c>
      <c r="N194" s="7"/>
      <c r="O194" s="7"/>
      <c r="P194" s="7"/>
      <c r="Q194" s="7"/>
      <c r="R194" s="7"/>
      <c r="S194" s="7"/>
    </row>
    <row r="195">
      <c r="A195" s="7"/>
      <c r="B195" s="7"/>
      <c r="C195" s="7"/>
      <c r="D195" s="7"/>
      <c r="E195" s="7"/>
      <c r="F195" s="7"/>
      <c r="G195" s="9"/>
      <c r="H195" s="9"/>
      <c r="I195" s="9"/>
      <c r="J195" s="7"/>
      <c r="K195" s="8"/>
      <c r="L195" s="8"/>
      <c r="M195" s="12">
        <f>IF(L195&lt;&gt;"",L195,IF(AND(I195&lt;&gt;"",K195&lt;&gt;""),I195*K195,""))</f>
      </c>
      <c r="N195" s="7"/>
      <c r="O195" s="7"/>
      <c r="P195" s="7"/>
      <c r="Q195" s="7"/>
      <c r="R195" s="7"/>
      <c r="S195" s="7"/>
    </row>
    <row r="196">
      <c r="A196" s="7"/>
      <c r="B196" s="7"/>
      <c r="C196" s="7"/>
      <c r="D196" s="7"/>
      <c r="E196" s="7"/>
      <c r="F196" s="7"/>
      <c r="G196" s="9"/>
      <c r="H196" s="9"/>
      <c r="I196" s="9"/>
      <c r="J196" s="7"/>
      <c r="K196" s="8"/>
      <c r="L196" s="8"/>
      <c r="M196" s="12">
        <f>IF(L196&lt;&gt;"",L196,IF(AND(I196&lt;&gt;"",K196&lt;&gt;""),I196*K196,""))</f>
      </c>
      <c r="N196" s="7"/>
      <c r="O196" s="7"/>
      <c r="P196" s="7"/>
      <c r="Q196" s="7"/>
      <c r="R196" s="7"/>
      <c r="S196" s="7"/>
    </row>
    <row r="197">
      <c r="A197" s="7"/>
      <c r="B197" s="7"/>
      <c r="C197" s="7"/>
      <c r="D197" s="7"/>
      <c r="E197" s="7"/>
      <c r="F197" s="7"/>
      <c r="G197" s="9"/>
      <c r="H197" s="9"/>
      <c r="I197" s="9"/>
      <c r="J197" s="7"/>
      <c r="K197" s="8"/>
      <c r="L197" s="8"/>
      <c r="M197" s="12">
        <f>IF(L197&lt;&gt;"",L197,IF(AND(I197&lt;&gt;"",K197&lt;&gt;""),I197*K197,""))</f>
      </c>
      <c r="N197" s="7"/>
      <c r="O197" s="7"/>
      <c r="P197" s="7"/>
      <c r="Q197" s="7"/>
      <c r="R197" s="7"/>
      <c r="S197" s="7"/>
    </row>
    <row r="198">
      <c r="A198" s="7"/>
      <c r="B198" s="7"/>
      <c r="C198" s="7"/>
      <c r="D198" s="7"/>
      <c r="E198" s="7"/>
      <c r="F198" s="7"/>
      <c r="G198" s="9"/>
      <c r="H198" s="9"/>
      <c r="I198" s="9"/>
      <c r="J198" s="7"/>
      <c r="K198" s="8"/>
      <c r="L198" s="8"/>
      <c r="M198" s="12">
        <f>IF(L198&lt;&gt;"",L198,IF(AND(I198&lt;&gt;"",K198&lt;&gt;""),I198*K198,""))</f>
      </c>
      <c r="N198" s="7"/>
      <c r="O198" s="7"/>
      <c r="P198" s="7"/>
      <c r="Q198" s="7"/>
      <c r="R198" s="7"/>
      <c r="S198" s="7"/>
    </row>
    <row r="199">
      <c r="A199" s="7"/>
      <c r="B199" s="7"/>
      <c r="C199" s="7"/>
      <c r="D199" s="7"/>
      <c r="E199" s="7"/>
      <c r="F199" s="7"/>
      <c r="G199" s="9"/>
      <c r="H199" s="9"/>
      <c r="I199" s="9"/>
      <c r="J199" s="7"/>
      <c r="K199" s="8"/>
      <c r="L199" s="8"/>
      <c r="M199" s="12">
        <f>IF(L199&lt;&gt;"",L199,IF(AND(I199&lt;&gt;"",K199&lt;&gt;""),I199*K199,""))</f>
      </c>
      <c r="N199" s="7"/>
      <c r="O199" s="7"/>
      <c r="P199" s="7"/>
      <c r="Q199" s="7"/>
      <c r="R199" s="7"/>
      <c r="S199" s="7"/>
    </row>
    <row r="200">
      <c r="A200" s="7"/>
      <c r="B200" s="7"/>
      <c r="C200" s="7"/>
      <c r="D200" s="7"/>
      <c r="E200" s="7"/>
      <c r="F200" s="7"/>
      <c r="G200" s="9"/>
      <c r="H200" s="9"/>
      <c r="I200" s="9"/>
      <c r="J200" s="7"/>
      <c r="K200" s="8"/>
      <c r="L200" s="8"/>
      <c r="M200" s="12">
        <f>IF(L200&lt;&gt;"",L200,IF(AND(I200&lt;&gt;"",K200&lt;&gt;""),I200*K200,""))</f>
      </c>
      <c r="N200" s="7"/>
      <c r="O200" s="7"/>
      <c r="P200" s="7"/>
      <c r="Q200" s="7"/>
      <c r="R200" s="7"/>
      <c r="S200" s="7"/>
    </row>
    <row r="201">
      <c r="A201" s="7"/>
      <c r="B201" s="7"/>
      <c r="C201" s="7"/>
      <c r="D201" s="7"/>
      <c r="E201" s="7"/>
      <c r="F201" s="7"/>
      <c r="G201" s="9"/>
      <c r="H201" s="9"/>
      <c r="I201" s="9"/>
      <c r="J201" s="7"/>
      <c r="K201" s="8"/>
      <c r="L201" s="8"/>
      <c r="M201" s="12">
        <f>IF(L201&lt;&gt;"",L201,IF(AND(I201&lt;&gt;"",K201&lt;&gt;""),I201*K201,""))</f>
      </c>
      <c r="N201" s="7"/>
      <c r="O201" s="7"/>
      <c r="P201" s="7"/>
      <c r="Q201" s="7"/>
      <c r="R201" s="7"/>
      <c r="S201" s="7"/>
    </row>
    <row r="202">
      <c r="A202" s="7"/>
      <c r="B202" s="7"/>
      <c r="C202" s="7"/>
      <c r="D202" s="7"/>
      <c r="E202" s="7"/>
      <c r="F202" s="7"/>
      <c r="G202" s="9"/>
      <c r="H202" s="9"/>
      <c r="I202" s="9"/>
      <c r="J202" s="7"/>
      <c r="K202" s="8"/>
      <c r="L202" s="8"/>
      <c r="M202" s="12">
        <f>IF(L202&lt;&gt;"",L202,IF(AND(I202&lt;&gt;"",K202&lt;&gt;""),I202*K202,""))</f>
      </c>
      <c r="N202" s="7"/>
      <c r="O202" s="7"/>
      <c r="P202" s="7"/>
      <c r="Q202" s="7"/>
      <c r="R202" s="7"/>
      <c r="S202" s="7"/>
    </row>
    <row r="203">
      <c r="A203" s="7"/>
      <c r="B203" s="7"/>
      <c r="C203" s="7"/>
      <c r="D203" s="7"/>
      <c r="E203" s="7"/>
      <c r="F203" s="7"/>
      <c r="G203" s="9"/>
      <c r="H203" s="9"/>
      <c r="I203" s="9"/>
      <c r="J203" s="7"/>
      <c r="K203" s="8"/>
      <c r="L203" s="8"/>
      <c r="M203" s="12">
        <f>IF(L203&lt;&gt;"",L203,IF(AND(I203&lt;&gt;"",K203&lt;&gt;""),I203*K203,""))</f>
      </c>
      <c r="N203" s="7"/>
      <c r="O203" s="7"/>
      <c r="P203" s="7"/>
      <c r="Q203" s="7"/>
      <c r="R203" s="7"/>
      <c r="S203" s="7"/>
    </row>
    <row r="204">
      <c r="A204" s="7"/>
      <c r="B204" s="7"/>
      <c r="C204" s="7"/>
      <c r="D204" s="7"/>
      <c r="E204" s="7"/>
      <c r="F204" s="7"/>
      <c r="G204" s="9"/>
      <c r="H204" s="9"/>
      <c r="I204" s="9"/>
      <c r="J204" s="7"/>
      <c r="K204" s="8"/>
      <c r="L204" s="8"/>
      <c r="M204" s="12">
        <f>IF(L204&lt;&gt;"",L204,IF(AND(I204&lt;&gt;"",K204&lt;&gt;""),I204*K204,""))</f>
      </c>
      <c r="N204" s="7"/>
      <c r="O204" s="7"/>
      <c r="P204" s="7"/>
      <c r="Q204" s="7"/>
      <c r="R204" s="7"/>
      <c r="S204" s="7"/>
    </row>
  </sheetData>
  <dataValidations count="13">
    <dataValidation type="list" allowBlank="1" showErrorMessage="1" errorTitle="Kies uit de lijst" error="Kies een waarde uit de lijst op het tabblad Lijsten." sqref="B5:B204">
      <formula1>Gebouwen!$A$5:$A$24</formula1>
    </dataValidation>
    <dataValidation type="list" errorStyle="warning" allowBlank="1" showErrorMessage="1" errorTitle="Kies uit de lijst" error="Deze waarde staat niet in de lijst op het tabblad Lijsten. Een eigen waarde mag; klik op Ja om hem te houden." sqref="C5:C204">
      <formula1>Lijsten!$A$5:$A$35</formula1>
    </dataValidation>
    <dataValidation type="list" allowBlank="1" showErrorMessage="1" errorTitle="Kies uit de lijst" error="Kies een waarde uit de lijst op het tabblad Lijsten." sqref="F5:F204">
      <formula1>Lijsten!$D$5:$D$9</formula1>
    </dataValidation>
    <dataValidation type="list" allowBlank="1" showErrorMessage="1" errorTitle="Kies uit de lijst" error="Kies een waarde uit de lijst op het tabblad Lijsten." sqref="J5:J204">
      <formula1>Lijsten!$G$5:$G$8</formula1>
    </dataValidation>
    <dataValidation type="list" allowBlank="1" showErrorMessage="1" errorTitle="Kies uit de lijst" error="Kies een waarde uit de lijst op het tabblad Lijsten." sqref="N5:N204">
      <formula1>Lijsten!$J$5:$J$6</formula1>
    </dataValidation>
    <dataValidation type="list" allowBlank="1" showErrorMessage="1" errorTitle="Kies uit de lijst" error="Kies een waarde uit de lijst op het tabblad Lijsten." sqref="O5:O204">
      <formula1>Lijsten!$V$5:$V$10</formula1>
    </dataValidation>
    <dataValidation type="list" allowBlank="1" showErrorMessage="1" errorTitle="Kies uit de lijst" error="Kies een waarde uit de lijst op het tabblad Lijsten." sqref="P5:P204">
      <formula1>Lijsten!$P$5:$P$7</formula1>
    </dataValidation>
    <dataValidation type="list" allowBlank="1" showErrorMessage="1" errorTitle="Kies uit de lijst" error="Kies een waarde uit de lijst op het tabblad Lijsten." sqref="Q5:Q204">
      <formula1>Lijsten!$M$5:$M$8</formula1>
    </dataValidation>
    <dataValidation type="whole" operator="between" allowBlank="1" showErrorMessage="1" errorTitle="Controleer de waarde" error="Vul een jaartal in, bijvoorbeeld 2028." sqref="G5:G204">
      <formula1>1900</formula1>
      <formula2>2200</formula2>
    </dataValidation>
    <dataValidation type="whole" operator="between" allowBlank="1" showErrorMessage="1" errorTitle="Controleer de waarde" error="Vul een aantal jaren in, of laat de cel leeg voor eenmalig werk." sqref="H5:H204">
      <formula1>1</formula1>
      <formula2>100</formula2>
    </dataValidation>
    <dataValidation type="decimal" operator="between" allowBlank="1" showErrorMessage="1" errorTitle="Controleer de waarde" error="Vul een getal in." sqref="I5:I204">
      <formula1>0</formula1>
      <formula2>10000000</formula2>
    </dataValidation>
    <dataValidation type="decimal" operator="between" allowBlank="1" showErrorMessage="1" errorTitle="Controleer de waarde" error="Vul een bedrag in euro's in, zonder euroteken." sqref="K5:K204">
      <formula1>0</formula1>
      <formula2>100000000</formula2>
    </dataValidation>
    <dataValidation type="decimal" operator="between" allowBlank="1" showErrorMessage="1" errorTitle="Controleer de waarde" error="Vul een bedrag in euro's in, zonder euroteken." sqref="L5:L204">
      <formula1>0</formula1>
      <formula2>100000000</formula2>
    </dataValidation>
  </dataValidation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E8A33B"/>
  </sheetPr>
  <sheetViews>
    <sheetView workbookViewId="0"/>
  </sheetViews>
  <sheetFormatPr defaultRowHeight="15"/>
  <cols>
    <col min="1" max="1" width="18" customWidth="1"/>
    <col min="2" max="2" width="44" customWidth="1"/>
    <col min="3" max="3" width="34" customWidth="1"/>
    <col min="4" max="4" width="14" customWidth="1"/>
    <col min="5" max="5" width="70" customWidth="1"/>
  </cols>
  <sheetData>
    <row r="1">
      <c r="A1" s="1" t="inlineStr">
        <is>
          <t xml:space="preserve">Uitgangspunten</t>
        </is>
      </c>
    </row>
    <row r="2">
      <c r="A2" s="2" t="inlineStr">
        <is>
          <t xml:space="preserve">Waarmee het werkboek rekent. Pas de gele cellen aan; de rest volgt.</t>
        </is>
      </c>
    </row>
    <row r="4">
      <c r="A4" s="5" t="inlineStr">
        <is>
          <t xml:space="preserve">Sleutel</t>
        </is>
      </c>
      <c r="B4" s="5" t="inlineStr">
        <is>
          <t xml:space="preserve">Uitgangspunt</t>
        </is>
      </c>
      <c r="C4" s="3" t="inlineStr">
        <is>
          <t xml:space="preserve">Waarde</t>
        </is>
      </c>
      <c r="D4" s="5" t="inlineStr">
        <is>
          <t xml:space="preserve">Eenheid</t>
        </is>
      </c>
      <c r="E4" s="5" t="inlineStr">
        <is>
          <t xml:space="preserve">Toelichting</t>
        </is>
      </c>
    </row>
    <row r="5">
      <c r="A5" s="6" t="inlineStr">
        <is>
          <t xml:space="preserve">organisatie</t>
        </is>
      </c>
      <c r="B5" s="14" t="inlineStr">
        <is>
          <t xml:space="preserve">Kerkelijke gemeente of parochie</t>
        </is>
      </c>
      <c r="C5" s="7"/>
      <c r="E5" s="2" t="inlineStr">
        <is>
          <t xml:space="preserve">De naam zoals die op de begroting staat.</t>
        </is>
      </c>
    </row>
    <row r="6">
      <c r="A6" s="6" t="inlineStr">
        <is>
          <t xml:space="preserve">startjaar</t>
        </is>
      </c>
      <c r="B6" s="14" t="inlineStr">
        <is>
          <t xml:space="preserve">Eerste jaar van de begroting</t>
        </is>
      </c>
      <c r="C6" s="9">
        <v>2027</v>
      </c>
      <c r="D6" t="inlineStr">
        <is>
          <t xml:space="preserve">jaar</t>
        </is>
      </c>
      <c r="E6" s="2" t="inlineStr">
        <is>
          <t xml:space="preserve">Meestal het jaar van de eerstvolgende begroting.</t>
        </is>
      </c>
    </row>
    <row r="7">
      <c r="A7" s="6" t="inlineStr">
        <is>
          <t xml:space="preserve">prijspeil</t>
        </is>
      </c>
      <c r="B7" s="14" t="inlineStr">
        <is>
          <t xml:space="preserve">Prijspeil van de ramingen</t>
        </is>
      </c>
      <c r="C7" s="9">
        <v>2026</v>
      </c>
      <c r="D7" t="inlineStr">
        <is>
          <t xml:space="preserve">jaar</t>
        </is>
      </c>
      <c r="E7" s="2" t="inlineStr">
        <is>
          <t xml:space="preserve">Het jaar waarin de bedragen in Onderhoudsregels zijn geraamd.</t>
        </is>
      </c>
    </row>
    <row r="8">
      <c r="A8" s="6" t="inlineStr">
        <is>
          <t xml:space="preserve">prijsstijging</t>
        </is>
      </c>
      <c r="B8" s="14" t="inlineStr">
        <is>
          <t xml:space="preserve">Prijsstijging per jaar</t>
        </is>
      </c>
      <c r="C8" s="10">
        <v>0.03</v>
      </c>
      <c r="D8" t="inlineStr">
        <is>
          <t xml:space="preserve">per jaar</t>
        </is>
      </c>
      <c r="E8" s="2" t="inlineStr">
        <is>
          <t xml:space="preserve">Waarmee een raming naar het jaar van uitvoering wordt doorgerekend.</t>
        </is>
      </c>
    </row>
    <row r="9">
      <c r="A9" s="6" t="inlineStr">
        <is>
          <t xml:space="preserve">ramingen_inclusief</t>
        </is>
      </c>
      <c r="B9" s="14" t="inlineStr">
        <is>
          <t xml:space="preserve">Ramingen zijn al inclusief btw en bijkomende kosten</t>
        </is>
      </c>
      <c r="C9" s="7" t="inlineStr">
        <is>
          <t xml:space="preserve">nee</t>
        </is>
      </c>
      <c r="D9" t="inlineStr">
        <is>
          <t xml:space="preserve">ja of nee</t>
        </is>
      </c>
      <c r="E9" s="2" t="inlineStr">
        <is>
          <t xml:space="preserve">Ja als de bedragen uit een offerte of rapport komen waarin alles al zit.</t>
        </is>
      </c>
    </row>
    <row r="10">
      <c r="A10" s="6" t="inlineStr">
        <is>
          <t xml:space="preserve">bijkomende_kosten</t>
        </is>
      </c>
      <c r="B10" s="14" t="inlineStr">
        <is>
          <t xml:space="preserve">Bijkomende kosten</t>
        </is>
      </c>
      <c r="C10" s="10">
        <v>0.1</v>
      </c>
      <c r="D10" t="inlineStr">
        <is>
          <t xml:space="preserve">van de raming</t>
        </is>
      </c>
      <c r="E10" s="2" t="inlineStr">
        <is>
          <t xml:space="preserve">Steiger, advies, directievoering, vergunning.</t>
        </is>
      </c>
    </row>
    <row r="11">
      <c r="A11" s="6" t="inlineStr">
        <is>
          <t xml:space="preserve">onvoorzien</t>
        </is>
      </c>
      <c r="B11" s="14" t="inlineStr">
        <is>
          <t xml:space="preserve">Onvoorzien</t>
        </is>
      </c>
      <c r="C11" s="10">
        <v>0.05</v>
      </c>
      <c r="D11" t="inlineStr">
        <is>
          <t xml:space="preserve">van de raming</t>
        </is>
      </c>
      <c r="E11" s="2" t="inlineStr">
        <is>
          <t xml:space="preserve">Bij een oud gebouw komt er altijd iets tevoorschijn.</t>
        </is>
      </c>
    </row>
    <row r="12">
      <c r="A12" s="6" t="inlineStr">
        <is>
          <t xml:space="preserve">btw</t>
        </is>
      </c>
      <c r="B12" s="14" t="inlineStr">
        <is>
          <t xml:space="preserve">Btw</t>
        </is>
      </c>
      <c r="C12" s="10">
        <v>0.21</v>
      </c>
      <c r="D12" t="inlineStr">
        <is>
          <t xml:space="preserve">van de kosten</t>
        </is>
      </c>
      <c r="E12" s="2" t="inlineStr">
        <is>
          <t xml:space="preserve">Een kerkgenootschap kan de btw meestal niet verrekenen; dan telt hij mee.</t>
        </is>
      </c>
    </row>
    <row r="13">
      <c r="A13" s="6" t="inlineStr">
        <is>
          <t xml:space="preserve">fonds_beginstand</t>
        </is>
      </c>
      <c r="B13" s="14" t="inlineStr">
        <is>
          <t xml:space="preserve">Stand onderhoudsfonds aan het begin</t>
        </is>
      </c>
      <c r="C13" s="8">
        <v>0</v>
      </c>
      <c r="D13" t="inlineStr">
        <is>
          <t xml:space="preserve">euro</t>
        </is>
      </c>
      <c r="E13" s="2" t="inlineStr">
        <is>
          <t xml:space="preserve">De stand op 1 januari van het eerste jaar: voorziening of bestemmingsreserve groot onderhoud.</t>
        </is>
      </c>
    </row>
    <row r="14">
      <c r="A14" s="6" t="inlineStr">
        <is>
          <t xml:space="preserve">storting</t>
        </is>
      </c>
      <c r="B14" s="14" t="inlineStr">
        <is>
          <t xml:space="preserve">Storting per jaar</t>
        </is>
      </c>
      <c r="C14" s="8">
        <v>0</v>
      </c>
      <c r="D14" t="inlineStr">
        <is>
          <t xml:space="preserve">euro</t>
        </is>
      </c>
      <c r="E14" s="2" t="inlineStr">
        <is>
          <t xml:space="preserve">Wat de begroting nu jaarlijks aan het fonds toevoegt.</t>
        </is>
      </c>
    </row>
    <row r="15">
      <c r="A15" s="6" t="inlineStr">
        <is>
          <t xml:space="preserve">opslagfactor</t>
        </is>
      </c>
      <c r="B15" s="14" t="inlineStr">
        <is>
          <t xml:space="preserve">Factor voor bijkomende kosten, onvoorzien en btw</t>
        </is>
      </c>
      <c r="C15" s="11">
        <f>IF(ramingen_inclusief="ja",1,(1+bijkomende_kosten+onvoorzien)*(1+btw))</f>
      </c>
      <c r="D15" t="inlineStr">
        <is>
          <t xml:space="preserve">keer de raming</t>
        </is>
      </c>
      <c r="E15" s="2" t="inlineStr">
        <is>
          <t xml:space="preserve">Berekend. Een raming van € 1.000 kost in werkelijkheid zoveel keer dat bedrag.</t>
        </is>
      </c>
    </row>
  </sheetData>
  <dataValidations count="1">
    <dataValidation type="list" allowBlank="1" showErrorMessage="1" errorTitle="Kies uit de lijst" error="Kies een waarde uit de lijst op het tabblad Lijsten." sqref="C9">
      <formula1>Lijsten!$J$5:$J$6</formula1>
    </dataValidation>
  </dataValidation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DCE8F2"/>
  </sheetPr>
  <sheetViews>
    <sheetView workbookViewId="0">
      <pane xSplit="3" ySplit="4" topLeftCell="D5" activePane="bottomRight" state="frozen"/>
    </sheetView>
  </sheetViews>
  <sheetFormatPr defaultRowHeight="15"/>
  <cols>
    <col min="1" max="1" width="7" customWidth="1"/>
    <col min="2" max="2" width="12" customWidth="1"/>
    <col min="3" max="3" width="40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</cols>
  <sheetData>
    <row r="1">
      <c r="A1" s="1" t="inlineStr">
        <is>
          <t xml:space="preserve">Planning per jaar</t>
        </is>
      </c>
    </row>
    <row r="2">
      <c r="A2" s="2" t="inlineStr">
        <is>
          <t xml:space="preserve">Berekend uit Onderhoudsregels: per regel het bedrag in elk jaar waarin het werk valt, met prijsstijging, bijkomende kosten en btw. Niet invullen.</t>
        </is>
      </c>
    </row>
    <row r="4">
      <c r="A4" s="5" t="inlineStr">
        <is>
          <t xml:space="preserve">Nr.</t>
        </is>
      </c>
      <c r="B4" s="5" t="inlineStr">
        <is>
          <t xml:space="preserve">Gebouw</t>
        </is>
      </c>
      <c r="C4" s="5" t="inlineStr">
        <is>
          <t xml:space="preserve">Wat er moet gebeuren</t>
        </is>
      </c>
      <c r="D4" s="5">
        <f>startjaar+0</f>
      </c>
      <c r="E4" s="5">
        <f>startjaar+1</f>
      </c>
      <c r="F4" s="5">
        <f>startjaar+2</f>
      </c>
      <c r="G4" s="5">
        <f>startjaar+3</f>
      </c>
      <c r="H4" s="5">
        <f>startjaar+4</f>
      </c>
      <c r="I4" s="5">
        <f>startjaar+5</f>
      </c>
      <c r="J4" s="5">
        <f>startjaar+6</f>
      </c>
      <c r="K4" s="5">
        <f>startjaar+7</f>
      </c>
      <c r="L4" s="5">
        <f>startjaar+8</f>
      </c>
      <c r="M4" s="5">
        <f>startjaar+9</f>
      </c>
    </row>
    <row r="5">
      <c r="A5" s="11">
        <f>IF(Onderhoudsregels!$E5="","",Onderhoudsregels!$A5&amp;"")</f>
      </c>
      <c r="B5" s="11">
        <f>IF(Onderhoudsregels!$E5="","",Onderhoudsregels!$B5&amp;"")</f>
      </c>
      <c r="C5" s="11">
        <f>IF(Onderhoudsregels!$E5="","",Onderhoudsregels!$E5)</f>
      </c>
      <c r="D5" s="12">
        <f>IF(OR(Onderhoudsregels!$G5="",Onderhoudsregels!$M5=""),"",IF(AND(D$4&gt;=Onderhoudsregels!$G5,IF(Onderhoudsregels!$H5="",D$4=Onderhoudsregels!$G5,MOD(D$4-Onderhoudsregels!$G5,Onderhoudsregels!$H5)=0)),ROUND(Onderhoudsregels!$M5*(1+prijsstijging)^MAX(0,D$4-prijspeil)*opslagfactor,0),""))</f>
      </c>
      <c r="E5" s="12">
        <f>IF(OR(Onderhoudsregels!$G5="",Onderhoudsregels!$M5=""),"",IF(AND(E$4&gt;=Onderhoudsregels!$G5,IF(Onderhoudsregels!$H5="",E$4=Onderhoudsregels!$G5,MOD(E$4-Onderhoudsregels!$G5,Onderhoudsregels!$H5)=0)),ROUND(Onderhoudsregels!$M5*(1+prijsstijging)^MAX(0,E$4-prijspeil)*opslagfactor,0),""))</f>
      </c>
      <c r="F5" s="12">
        <f>IF(OR(Onderhoudsregels!$G5="",Onderhoudsregels!$M5=""),"",IF(AND(F$4&gt;=Onderhoudsregels!$G5,IF(Onderhoudsregels!$H5="",F$4=Onderhoudsregels!$G5,MOD(F$4-Onderhoudsregels!$G5,Onderhoudsregels!$H5)=0)),ROUND(Onderhoudsregels!$M5*(1+prijsstijging)^MAX(0,F$4-prijspeil)*opslagfactor,0),""))</f>
      </c>
      <c r="G5" s="12">
        <f>IF(OR(Onderhoudsregels!$G5="",Onderhoudsregels!$M5=""),"",IF(AND(G$4&gt;=Onderhoudsregels!$G5,IF(Onderhoudsregels!$H5="",G$4=Onderhoudsregels!$G5,MOD(G$4-Onderhoudsregels!$G5,Onderhoudsregels!$H5)=0)),ROUND(Onderhoudsregels!$M5*(1+prijsstijging)^MAX(0,G$4-prijspeil)*opslagfactor,0),""))</f>
      </c>
      <c r="H5" s="12">
        <f>IF(OR(Onderhoudsregels!$G5="",Onderhoudsregels!$M5=""),"",IF(AND(H$4&gt;=Onderhoudsregels!$G5,IF(Onderhoudsregels!$H5="",H$4=Onderhoudsregels!$G5,MOD(H$4-Onderhoudsregels!$G5,Onderhoudsregels!$H5)=0)),ROUND(Onderhoudsregels!$M5*(1+prijsstijging)^MAX(0,H$4-prijspeil)*opslagfactor,0),""))</f>
      </c>
      <c r="I5" s="12">
        <f>IF(OR(Onderhoudsregels!$G5="",Onderhoudsregels!$M5=""),"",IF(AND(I$4&gt;=Onderhoudsregels!$G5,IF(Onderhoudsregels!$H5="",I$4=Onderhoudsregels!$G5,MOD(I$4-Onderhoudsregels!$G5,Onderhoudsregels!$H5)=0)),ROUND(Onderhoudsregels!$M5*(1+prijsstijging)^MAX(0,I$4-prijspeil)*opslagfactor,0),""))</f>
      </c>
      <c r="J5" s="12">
        <f>IF(OR(Onderhoudsregels!$G5="",Onderhoudsregels!$M5=""),"",IF(AND(J$4&gt;=Onderhoudsregels!$G5,IF(Onderhoudsregels!$H5="",J$4=Onderhoudsregels!$G5,MOD(J$4-Onderhoudsregels!$G5,Onderhoudsregels!$H5)=0)),ROUND(Onderhoudsregels!$M5*(1+prijsstijging)^MAX(0,J$4-prijspeil)*opslagfactor,0),""))</f>
      </c>
      <c r="K5" s="12">
        <f>IF(OR(Onderhoudsregels!$G5="",Onderhoudsregels!$M5=""),"",IF(AND(K$4&gt;=Onderhoudsregels!$G5,IF(Onderhoudsregels!$H5="",K$4=Onderhoudsregels!$G5,MOD(K$4-Onderhoudsregels!$G5,Onderhoudsregels!$H5)=0)),ROUND(Onderhoudsregels!$M5*(1+prijsstijging)^MAX(0,K$4-prijspeil)*opslagfactor,0),""))</f>
      </c>
      <c r="L5" s="12">
        <f>IF(OR(Onderhoudsregels!$G5="",Onderhoudsregels!$M5=""),"",IF(AND(L$4&gt;=Onderhoudsregels!$G5,IF(Onderhoudsregels!$H5="",L$4=Onderhoudsregels!$G5,MOD(L$4-Onderhoudsregels!$G5,Onderhoudsregels!$H5)=0)),ROUND(Onderhoudsregels!$M5*(1+prijsstijging)^MAX(0,L$4-prijspeil)*opslagfactor,0),""))</f>
      </c>
      <c r="M5" s="12">
        <f>IF(OR(Onderhoudsregels!$G5="",Onderhoudsregels!$M5=""),"",IF(AND(M$4&gt;=Onderhoudsregels!$G5,IF(Onderhoudsregels!$H5="",M$4=Onderhoudsregels!$G5,MOD(M$4-Onderhoudsregels!$G5,Onderhoudsregels!$H5)=0)),ROUND(Onderhoudsregels!$M5*(1+prijsstijging)^MAX(0,M$4-prijspeil)*opslagfactor,0),""))</f>
      </c>
    </row>
    <row r="6">
      <c r="A6" s="11">
        <f>IF(Onderhoudsregels!$E6="","",Onderhoudsregels!$A6&amp;"")</f>
      </c>
      <c r="B6" s="11">
        <f>IF(Onderhoudsregels!$E6="","",Onderhoudsregels!$B6&amp;"")</f>
      </c>
      <c r="C6" s="11">
        <f>IF(Onderhoudsregels!$E6="","",Onderhoudsregels!$E6)</f>
      </c>
      <c r="D6" s="12">
        <f>IF(OR(Onderhoudsregels!$G6="",Onderhoudsregels!$M6=""),"",IF(AND(D$4&gt;=Onderhoudsregels!$G6,IF(Onderhoudsregels!$H6="",D$4=Onderhoudsregels!$G6,MOD(D$4-Onderhoudsregels!$G6,Onderhoudsregels!$H6)=0)),ROUND(Onderhoudsregels!$M6*(1+prijsstijging)^MAX(0,D$4-prijspeil)*opslagfactor,0),""))</f>
      </c>
      <c r="E6" s="12">
        <f>IF(OR(Onderhoudsregels!$G6="",Onderhoudsregels!$M6=""),"",IF(AND(E$4&gt;=Onderhoudsregels!$G6,IF(Onderhoudsregels!$H6="",E$4=Onderhoudsregels!$G6,MOD(E$4-Onderhoudsregels!$G6,Onderhoudsregels!$H6)=0)),ROUND(Onderhoudsregels!$M6*(1+prijsstijging)^MAX(0,E$4-prijspeil)*opslagfactor,0),""))</f>
      </c>
      <c r="F6" s="12">
        <f>IF(OR(Onderhoudsregels!$G6="",Onderhoudsregels!$M6=""),"",IF(AND(F$4&gt;=Onderhoudsregels!$G6,IF(Onderhoudsregels!$H6="",F$4=Onderhoudsregels!$G6,MOD(F$4-Onderhoudsregels!$G6,Onderhoudsregels!$H6)=0)),ROUND(Onderhoudsregels!$M6*(1+prijsstijging)^MAX(0,F$4-prijspeil)*opslagfactor,0),""))</f>
      </c>
      <c r="G6" s="12">
        <f>IF(OR(Onderhoudsregels!$G6="",Onderhoudsregels!$M6=""),"",IF(AND(G$4&gt;=Onderhoudsregels!$G6,IF(Onderhoudsregels!$H6="",G$4=Onderhoudsregels!$G6,MOD(G$4-Onderhoudsregels!$G6,Onderhoudsregels!$H6)=0)),ROUND(Onderhoudsregels!$M6*(1+prijsstijging)^MAX(0,G$4-prijspeil)*opslagfactor,0),""))</f>
      </c>
      <c r="H6" s="12">
        <f>IF(OR(Onderhoudsregels!$G6="",Onderhoudsregels!$M6=""),"",IF(AND(H$4&gt;=Onderhoudsregels!$G6,IF(Onderhoudsregels!$H6="",H$4=Onderhoudsregels!$G6,MOD(H$4-Onderhoudsregels!$G6,Onderhoudsregels!$H6)=0)),ROUND(Onderhoudsregels!$M6*(1+prijsstijging)^MAX(0,H$4-prijspeil)*opslagfactor,0),""))</f>
      </c>
      <c r="I6" s="12">
        <f>IF(OR(Onderhoudsregels!$G6="",Onderhoudsregels!$M6=""),"",IF(AND(I$4&gt;=Onderhoudsregels!$G6,IF(Onderhoudsregels!$H6="",I$4=Onderhoudsregels!$G6,MOD(I$4-Onderhoudsregels!$G6,Onderhoudsregels!$H6)=0)),ROUND(Onderhoudsregels!$M6*(1+prijsstijging)^MAX(0,I$4-prijspeil)*opslagfactor,0),""))</f>
      </c>
      <c r="J6" s="12">
        <f>IF(OR(Onderhoudsregels!$G6="",Onderhoudsregels!$M6=""),"",IF(AND(J$4&gt;=Onderhoudsregels!$G6,IF(Onderhoudsregels!$H6="",J$4=Onderhoudsregels!$G6,MOD(J$4-Onderhoudsregels!$G6,Onderhoudsregels!$H6)=0)),ROUND(Onderhoudsregels!$M6*(1+prijsstijging)^MAX(0,J$4-prijspeil)*opslagfactor,0),""))</f>
      </c>
      <c r="K6" s="12">
        <f>IF(OR(Onderhoudsregels!$G6="",Onderhoudsregels!$M6=""),"",IF(AND(K$4&gt;=Onderhoudsregels!$G6,IF(Onderhoudsregels!$H6="",K$4=Onderhoudsregels!$G6,MOD(K$4-Onderhoudsregels!$G6,Onderhoudsregels!$H6)=0)),ROUND(Onderhoudsregels!$M6*(1+prijsstijging)^MAX(0,K$4-prijspeil)*opslagfactor,0),""))</f>
      </c>
      <c r="L6" s="12">
        <f>IF(OR(Onderhoudsregels!$G6="",Onderhoudsregels!$M6=""),"",IF(AND(L$4&gt;=Onderhoudsregels!$G6,IF(Onderhoudsregels!$H6="",L$4=Onderhoudsregels!$G6,MOD(L$4-Onderhoudsregels!$G6,Onderhoudsregels!$H6)=0)),ROUND(Onderhoudsregels!$M6*(1+prijsstijging)^MAX(0,L$4-prijspeil)*opslagfactor,0),""))</f>
      </c>
      <c r="M6" s="12">
        <f>IF(OR(Onderhoudsregels!$G6="",Onderhoudsregels!$M6=""),"",IF(AND(M$4&gt;=Onderhoudsregels!$G6,IF(Onderhoudsregels!$H6="",M$4=Onderhoudsregels!$G6,MOD(M$4-Onderhoudsregels!$G6,Onderhoudsregels!$H6)=0)),ROUND(Onderhoudsregels!$M6*(1+prijsstijging)^MAX(0,M$4-prijspeil)*opslagfactor,0),""))</f>
      </c>
    </row>
    <row r="7">
      <c r="A7" s="11">
        <f>IF(Onderhoudsregels!$E7="","",Onderhoudsregels!$A7&amp;"")</f>
      </c>
      <c r="B7" s="11">
        <f>IF(Onderhoudsregels!$E7="","",Onderhoudsregels!$B7&amp;"")</f>
      </c>
      <c r="C7" s="11">
        <f>IF(Onderhoudsregels!$E7="","",Onderhoudsregels!$E7)</f>
      </c>
      <c r="D7" s="12">
        <f>IF(OR(Onderhoudsregels!$G7="",Onderhoudsregels!$M7=""),"",IF(AND(D$4&gt;=Onderhoudsregels!$G7,IF(Onderhoudsregels!$H7="",D$4=Onderhoudsregels!$G7,MOD(D$4-Onderhoudsregels!$G7,Onderhoudsregels!$H7)=0)),ROUND(Onderhoudsregels!$M7*(1+prijsstijging)^MAX(0,D$4-prijspeil)*opslagfactor,0),""))</f>
      </c>
      <c r="E7" s="12">
        <f>IF(OR(Onderhoudsregels!$G7="",Onderhoudsregels!$M7=""),"",IF(AND(E$4&gt;=Onderhoudsregels!$G7,IF(Onderhoudsregels!$H7="",E$4=Onderhoudsregels!$G7,MOD(E$4-Onderhoudsregels!$G7,Onderhoudsregels!$H7)=0)),ROUND(Onderhoudsregels!$M7*(1+prijsstijging)^MAX(0,E$4-prijspeil)*opslagfactor,0),""))</f>
      </c>
      <c r="F7" s="12">
        <f>IF(OR(Onderhoudsregels!$G7="",Onderhoudsregels!$M7=""),"",IF(AND(F$4&gt;=Onderhoudsregels!$G7,IF(Onderhoudsregels!$H7="",F$4=Onderhoudsregels!$G7,MOD(F$4-Onderhoudsregels!$G7,Onderhoudsregels!$H7)=0)),ROUND(Onderhoudsregels!$M7*(1+prijsstijging)^MAX(0,F$4-prijspeil)*opslagfactor,0),""))</f>
      </c>
      <c r="G7" s="12">
        <f>IF(OR(Onderhoudsregels!$G7="",Onderhoudsregels!$M7=""),"",IF(AND(G$4&gt;=Onderhoudsregels!$G7,IF(Onderhoudsregels!$H7="",G$4=Onderhoudsregels!$G7,MOD(G$4-Onderhoudsregels!$G7,Onderhoudsregels!$H7)=0)),ROUND(Onderhoudsregels!$M7*(1+prijsstijging)^MAX(0,G$4-prijspeil)*opslagfactor,0),""))</f>
      </c>
      <c r="H7" s="12">
        <f>IF(OR(Onderhoudsregels!$G7="",Onderhoudsregels!$M7=""),"",IF(AND(H$4&gt;=Onderhoudsregels!$G7,IF(Onderhoudsregels!$H7="",H$4=Onderhoudsregels!$G7,MOD(H$4-Onderhoudsregels!$G7,Onderhoudsregels!$H7)=0)),ROUND(Onderhoudsregels!$M7*(1+prijsstijging)^MAX(0,H$4-prijspeil)*opslagfactor,0),""))</f>
      </c>
      <c r="I7" s="12">
        <f>IF(OR(Onderhoudsregels!$G7="",Onderhoudsregels!$M7=""),"",IF(AND(I$4&gt;=Onderhoudsregels!$G7,IF(Onderhoudsregels!$H7="",I$4=Onderhoudsregels!$G7,MOD(I$4-Onderhoudsregels!$G7,Onderhoudsregels!$H7)=0)),ROUND(Onderhoudsregels!$M7*(1+prijsstijging)^MAX(0,I$4-prijspeil)*opslagfactor,0),""))</f>
      </c>
      <c r="J7" s="12">
        <f>IF(OR(Onderhoudsregels!$G7="",Onderhoudsregels!$M7=""),"",IF(AND(J$4&gt;=Onderhoudsregels!$G7,IF(Onderhoudsregels!$H7="",J$4=Onderhoudsregels!$G7,MOD(J$4-Onderhoudsregels!$G7,Onderhoudsregels!$H7)=0)),ROUND(Onderhoudsregels!$M7*(1+prijsstijging)^MAX(0,J$4-prijspeil)*opslagfactor,0),""))</f>
      </c>
      <c r="K7" s="12">
        <f>IF(OR(Onderhoudsregels!$G7="",Onderhoudsregels!$M7=""),"",IF(AND(K$4&gt;=Onderhoudsregels!$G7,IF(Onderhoudsregels!$H7="",K$4=Onderhoudsregels!$G7,MOD(K$4-Onderhoudsregels!$G7,Onderhoudsregels!$H7)=0)),ROUND(Onderhoudsregels!$M7*(1+prijsstijging)^MAX(0,K$4-prijspeil)*opslagfactor,0),""))</f>
      </c>
      <c r="L7" s="12">
        <f>IF(OR(Onderhoudsregels!$G7="",Onderhoudsregels!$M7=""),"",IF(AND(L$4&gt;=Onderhoudsregels!$G7,IF(Onderhoudsregels!$H7="",L$4=Onderhoudsregels!$G7,MOD(L$4-Onderhoudsregels!$G7,Onderhoudsregels!$H7)=0)),ROUND(Onderhoudsregels!$M7*(1+prijsstijging)^MAX(0,L$4-prijspeil)*opslagfactor,0),""))</f>
      </c>
      <c r="M7" s="12">
        <f>IF(OR(Onderhoudsregels!$G7="",Onderhoudsregels!$M7=""),"",IF(AND(M$4&gt;=Onderhoudsregels!$G7,IF(Onderhoudsregels!$H7="",M$4=Onderhoudsregels!$G7,MOD(M$4-Onderhoudsregels!$G7,Onderhoudsregels!$H7)=0)),ROUND(Onderhoudsregels!$M7*(1+prijsstijging)^MAX(0,M$4-prijspeil)*opslagfactor,0),""))</f>
      </c>
    </row>
    <row r="8">
      <c r="A8" s="11">
        <f>IF(Onderhoudsregels!$E8="","",Onderhoudsregels!$A8&amp;"")</f>
      </c>
      <c r="B8" s="11">
        <f>IF(Onderhoudsregels!$E8="","",Onderhoudsregels!$B8&amp;"")</f>
      </c>
      <c r="C8" s="11">
        <f>IF(Onderhoudsregels!$E8="","",Onderhoudsregels!$E8)</f>
      </c>
      <c r="D8" s="12">
        <f>IF(OR(Onderhoudsregels!$G8="",Onderhoudsregels!$M8=""),"",IF(AND(D$4&gt;=Onderhoudsregels!$G8,IF(Onderhoudsregels!$H8="",D$4=Onderhoudsregels!$G8,MOD(D$4-Onderhoudsregels!$G8,Onderhoudsregels!$H8)=0)),ROUND(Onderhoudsregels!$M8*(1+prijsstijging)^MAX(0,D$4-prijspeil)*opslagfactor,0),""))</f>
      </c>
      <c r="E8" s="12">
        <f>IF(OR(Onderhoudsregels!$G8="",Onderhoudsregels!$M8=""),"",IF(AND(E$4&gt;=Onderhoudsregels!$G8,IF(Onderhoudsregels!$H8="",E$4=Onderhoudsregels!$G8,MOD(E$4-Onderhoudsregels!$G8,Onderhoudsregels!$H8)=0)),ROUND(Onderhoudsregels!$M8*(1+prijsstijging)^MAX(0,E$4-prijspeil)*opslagfactor,0),""))</f>
      </c>
      <c r="F8" s="12">
        <f>IF(OR(Onderhoudsregels!$G8="",Onderhoudsregels!$M8=""),"",IF(AND(F$4&gt;=Onderhoudsregels!$G8,IF(Onderhoudsregels!$H8="",F$4=Onderhoudsregels!$G8,MOD(F$4-Onderhoudsregels!$G8,Onderhoudsregels!$H8)=0)),ROUND(Onderhoudsregels!$M8*(1+prijsstijging)^MAX(0,F$4-prijspeil)*opslagfactor,0),""))</f>
      </c>
      <c r="G8" s="12">
        <f>IF(OR(Onderhoudsregels!$G8="",Onderhoudsregels!$M8=""),"",IF(AND(G$4&gt;=Onderhoudsregels!$G8,IF(Onderhoudsregels!$H8="",G$4=Onderhoudsregels!$G8,MOD(G$4-Onderhoudsregels!$G8,Onderhoudsregels!$H8)=0)),ROUND(Onderhoudsregels!$M8*(1+prijsstijging)^MAX(0,G$4-prijspeil)*opslagfactor,0),""))</f>
      </c>
      <c r="H8" s="12">
        <f>IF(OR(Onderhoudsregels!$G8="",Onderhoudsregels!$M8=""),"",IF(AND(H$4&gt;=Onderhoudsregels!$G8,IF(Onderhoudsregels!$H8="",H$4=Onderhoudsregels!$G8,MOD(H$4-Onderhoudsregels!$G8,Onderhoudsregels!$H8)=0)),ROUND(Onderhoudsregels!$M8*(1+prijsstijging)^MAX(0,H$4-prijspeil)*opslagfactor,0),""))</f>
      </c>
      <c r="I8" s="12">
        <f>IF(OR(Onderhoudsregels!$G8="",Onderhoudsregels!$M8=""),"",IF(AND(I$4&gt;=Onderhoudsregels!$G8,IF(Onderhoudsregels!$H8="",I$4=Onderhoudsregels!$G8,MOD(I$4-Onderhoudsregels!$G8,Onderhoudsregels!$H8)=0)),ROUND(Onderhoudsregels!$M8*(1+prijsstijging)^MAX(0,I$4-prijspeil)*opslagfactor,0),""))</f>
      </c>
      <c r="J8" s="12">
        <f>IF(OR(Onderhoudsregels!$G8="",Onderhoudsregels!$M8=""),"",IF(AND(J$4&gt;=Onderhoudsregels!$G8,IF(Onderhoudsregels!$H8="",J$4=Onderhoudsregels!$G8,MOD(J$4-Onderhoudsregels!$G8,Onderhoudsregels!$H8)=0)),ROUND(Onderhoudsregels!$M8*(1+prijsstijging)^MAX(0,J$4-prijspeil)*opslagfactor,0),""))</f>
      </c>
      <c r="K8" s="12">
        <f>IF(OR(Onderhoudsregels!$G8="",Onderhoudsregels!$M8=""),"",IF(AND(K$4&gt;=Onderhoudsregels!$G8,IF(Onderhoudsregels!$H8="",K$4=Onderhoudsregels!$G8,MOD(K$4-Onderhoudsregels!$G8,Onderhoudsregels!$H8)=0)),ROUND(Onderhoudsregels!$M8*(1+prijsstijging)^MAX(0,K$4-prijspeil)*opslagfactor,0),""))</f>
      </c>
      <c r="L8" s="12">
        <f>IF(OR(Onderhoudsregels!$G8="",Onderhoudsregels!$M8=""),"",IF(AND(L$4&gt;=Onderhoudsregels!$G8,IF(Onderhoudsregels!$H8="",L$4=Onderhoudsregels!$G8,MOD(L$4-Onderhoudsregels!$G8,Onderhoudsregels!$H8)=0)),ROUND(Onderhoudsregels!$M8*(1+prijsstijging)^MAX(0,L$4-prijspeil)*opslagfactor,0),""))</f>
      </c>
      <c r="M8" s="12">
        <f>IF(OR(Onderhoudsregels!$G8="",Onderhoudsregels!$M8=""),"",IF(AND(M$4&gt;=Onderhoudsregels!$G8,IF(Onderhoudsregels!$H8="",M$4=Onderhoudsregels!$G8,MOD(M$4-Onderhoudsregels!$G8,Onderhoudsregels!$H8)=0)),ROUND(Onderhoudsregels!$M8*(1+prijsstijging)^MAX(0,M$4-prijspeil)*opslagfactor,0),""))</f>
      </c>
    </row>
    <row r="9">
      <c r="A9" s="11">
        <f>IF(Onderhoudsregels!$E9="","",Onderhoudsregels!$A9&amp;"")</f>
      </c>
      <c r="B9" s="11">
        <f>IF(Onderhoudsregels!$E9="","",Onderhoudsregels!$B9&amp;"")</f>
      </c>
      <c r="C9" s="11">
        <f>IF(Onderhoudsregels!$E9="","",Onderhoudsregels!$E9)</f>
      </c>
      <c r="D9" s="12">
        <f>IF(OR(Onderhoudsregels!$G9="",Onderhoudsregels!$M9=""),"",IF(AND(D$4&gt;=Onderhoudsregels!$G9,IF(Onderhoudsregels!$H9="",D$4=Onderhoudsregels!$G9,MOD(D$4-Onderhoudsregels!$G9,Onderhoudsregels!$H9)=0)),ROUND(Onderhoudsregels!$M9*(1+prijsstijging)^MAX(0,D$4-prijspeil)*opslagfactor,0),""))</f>
      </c>
      <c r="E9" s="12">
        <f>IF(OR(Onderhoudsregels!$G9="",Onderhoudsregels!$M9=""),"",IF(AND(E$4&gt;=Onderhoudsregels!$G9,IF(Onderhoudsregels!$H9="",E$4=Onderhoudsregels!$G9,MOD(E$4-Onderhoudsregels!$G9,Onderhoudsregels!$H9)=0)),ROUND(Onderhoudsregels!$M9*(1+prijsstijging)^MAX(0,E$4-prijspeil)*opslagfactor,0),""))</f>
      </c>
      <c r="F9" s="12">
        <f>IF(OR(Onderhoudsregels!$G9="",Onderhoudsregels!$M9=""),"",IF(AND(F$4&gt;=Onderhoudsregels!$G9,IF(Onderhoudsregels!$H9="",F$4=Onderhoudsregels!$G9,MOD(F$4-Onderhoudsregels!$G9,Onderhoudsregels!$H9)=0)),ROUND(Onderhoudsregels!$M9*(1+prijsstijging)^MAX(0,F$4-prijspeil)*opslagfactor,0),""))</f>
      </c>
      <c r="G9" s="12">
        <f>IF(OR(Onderhoudsregels!$G9="",Onderhoudsregels!$M9=""),"",IF(AND(G$4&gt;=Onderhoudsregels!$G9,IF(Onderhoudsregels!$H9="",G$4=Onderhoudsregels!$G9,MOD(G$4-Onderhoudsregels!$G9,Onderhoudsregels!$H9)=0)),ROUND(Onderhoudsregels!$M9*(1+prijsstijging)^MAX(0,G$4-prijspeil)*opslagfactor,0),""))</f>
      </c>
      <c r="H9" s="12">
        <f>IF(OR(Onderhoudsregels!$G9="",Onderhoudsregels!$M9=""),"",IF(AND(H$4&gt;=Onderhoudsregels!$G9,IF(Onderhoudsregels!$H9="",H$4=Onderhoudsregels!$G9,MOD(H$4-Onderhoudsregels!$G9,Onderhoudsregels!$H9)=0)),ROUND(Onderhoudsregels!$M9*(1+prijsstijging)^MAX(0,H$4-prijspeil)*opslagfactor,0),""))</f>
      </c>
      <c r="I9" s="12">
        <f>IF(OR(Onderhoudsregels!$G9="",Onderhoudsregels!$M9=""),"",IF(AND(I$4&gt;=Onderhoudsregels!$G9,IF(Onderhoudsregels!$H9="",I$4=Onderhoudsregels!$G9,MOD(I$4-Onderhoudsregels!$G9,Onderhoudsregels!$H9)=0)),ROUND(Onderhoudsregels!$M9*(1+prijsstijging)^MAX(0,I$4-prijspeil)*opslagfactor,0),""))</f>
      </c>
      <c r="J9" s="12">
        <f>IF(OR(Onderhoudsregels!$G9="",Onderhoudsregels!$M9=""),"",IF(AND(J$4&gt;=Onderhoudsregels!$G9,IF(Onderhoudsregels!$H9="",J$4=Onderhoudsregels!$G9,MOD(J$4-Onderhoudsregels!$G9,Onderhoudsregels!$H9)=0)),ROUND(Onderhoudsregels!$M9*(1+prijsstijging)^MAX(0,J$4-prijspeil)*opslagfactor,0),""))</f>
      </c>
      <c r="K9" s="12">
        <f>IF(OR(Onderhoudsregels!$G9="",Onderhoudsregels!$M9=""),"",IF(AND(K$4&gt;=Onderhoudsregels!$G9,IF(Onderhoudsregels!$H9="",K$4=Onderhoudsregels!$G9,MOD(K$4-Onderhoudsregels!$G9,Onderhoudsregels!$H9)=0)),ROUND(Onderhoudsregels!$M9*(1+prijsstijging)^MAX(0,K$4-prijspeil)*opslagfactor,0),""))</f>
      </c>
      <c r="L9" s="12">
        <f>IF(OR(Onderhoudsregels!$G9="",Onderhoudsregels!$M9=""),"",IF(AND(L$4&gt;=Onderhoudsregels!$G9,IF(Onderhoudsregels!$H9="",L$4=Onderhoudsregels!$G9,MOD(L$4-Onderhoudsregels!$G9,Onderhoudsregels!$H9)=0)),ROUND(Onderhoudsregels!$M9*(1+prijsstijging)^MAX(0,L$4-prijspeil)*opslagfactor,0),""))</f>
      </c>
      <c r="M9" s="12">
        <f>IF(OR(Onderhoudsregels!$G9="",Onderhoudsregels!$M9=""),"",IF(AND(M$4&gt;=Onderhoudsregels!$G9,IF(Onderhoudsregels!$H9="",M$4=Onderhoudsregels!$G9,MOD(M$4-Onderhoudsregels!$G9,Onderhoudsregels!$H9)=0)),ROUND(Onderhoudsregels!$M9*(1+prijsstijging)^MAX(0,M$4-prijspeil)*opslagfactor,0),""))</f>
      </c>
    </row>
    <row r="10">
      <c r="A10" s="11">
        <f>IF(Onderhoudsregels!$E10="","",Onderhoudsregels!$A10&amp;"")</f>
      </c>
      <c r="B10" s="11">
        <f>IF(Onderhoudsregels!$E10="","",Onderhoudsregels!$B10&amp;"")</f>
      </c>
      <c r="C10" s="11">
        <f>IF(Onderhoudsregels!$E10="","",Onderhoudsregels!$E10)</f>
      </c>
      <c r="D10" s="12">
        <f>IF(OR(Onderhoudsregels!$G10="",Onderhoudsregels!$M10=""),"",IF(AND(D$4&gt;=Onderhoudsregels!$G10,IF(Onderhoudsregels!$H10="",D$4=Onderhoudsregels!$G10,MOD(D$4-Onderhoudsregels!$G10,Onderhoudsregels!$H10)=0)),ROUND(Onderhoudsregels!$M10*(1+prijsstijging)^MAX(0,D$4-prijspeil)*opslagfactor,0),""))</f>
      </c>
      <c r="E10" s="12">
        <f>IF(OR(Onderhoudsregels!$G10="",Onderhoudsregels!$M10=""),"",IF(AND(E$4&gt;=Onderhoudsregels!$G10,IF(Onderhoudsregels!$H10="",E$4=Onderhoudsregels!$G10,MOD(E$4-Onderhoudsregels!$G10,Onderhoudsregels!$H10)=0)),ROUND(Onderhoudsregels!$M10*(1+prijsstijging)^MAX(0,E$4-prijspeil)*opslagfactor,0),""))</f>
      </c>
      <c r="F10" s="12">
        <f>IF(OR(Onderhoudsregels!$G10="",Onderhoudsregels!$M10=""),"",IF(AND(F$4&gt;=Onderhoudsregels!$G10,IF(Onderhoudsregels!$H10="",F$4=Onderhoudsregels!$G10,MOD(F$4-Onderhoudsregels!$G10,Onderhoudsregels!$H10)=0)),ROUND(Onderhoudsregels!$M10*(1+prijsstijging)^MAX(0,F$4-prijspeil)*opslagfactor,0),""))</f>
      </c>
      <c r="G10" s="12">
        <f>IF(OR(Onderhoudsregels!$G10="",Onderhoudsregels!$M10=""),"",IF(AND(G$4&gt;=Onderhoudsregels!$G10,IF(Onderhoudsregels!$H10="",G$4=Onderhoudsregels!$G10,MOD(G$4-Onderhoudsregels!$G10,Onderhoudsregels!$H10)=0)),ROUND(Onderhoudsregels!$M10*(1+prijsstijging)^MAX(0,G$4-prijspeil)*opslagfactor,0),""))</f>
      </c>
      <c r="H10" s="12">
        <f>IF(OR(Onderhoudsregels!$G10="",Onderhoudsregels!$M10=""),"",IF(AND(H$4&gt;=Onderhoudsregels!$G10,IF(Onderhoudsregels!$H10="",H$4=Onderhoudsregels!$G10,MOD(H$4-Onderhoudsregels!$G10,Onderhoudsregels!$H10)=0)),ROUND(Onderhoudsregels!$M10*(1+prijsstijging)^MAX(0,H$4-prijspeil)*opslagfactor,0),""))</f>
      </c>
      <c r="I10" s="12">
        <f>IF(OR(Onderhoudsregels!$G10="",Onderhoudsregels!$M10=""),"",IF(AND(I$4&gt;=Onderhoudsregels!$G10,IF(Onderhoudsregels!$H10="",I$4=Onderhoudsregels!$G10,MOD(I$4-Onderhoudsregels!$G10,Onderhoudsregels!$H10)=0)),ROUND(Onderhoudsregels!$M10*(1+prijsstijging)^MAX(0,I$4-prijspeil)*opslagfactor,0),""))</f>
      </c>
      <c r="J10" s="12">
        <f>IF(OR(Onderhoudsregels!$G10="",Onderhoudsregels!$M10=""),"",IF(AND(J$4&gt;=Onderhoudsregels!$G10,IF(Onderhoudsregels!$H10="",J$4=Onderhoudsregels!$G10,MOD(J$4-Onderhoudsregels!$G10,Onderhoudsregels!$H10)=0)),ROUND(Onderhoudsregels!$M10*(1+prijsstijging)^MAX(0,J$4-prijspeil)*opslagfactor,0),""))</f>
      </c>
      <c r="K10" s="12">
        <f>IF(OR(Onderhoudsregels!$G10="",Onderhoudsregels!$M10=""),"",IF(AND(K$4&gt;=Onderhoudsregels!$G10,IF(Onderhoudsregels!$H10="",K$4=Onderhoudsregels!$G10,MOD(K$4-Onderhoudsregels!$G10,Onderhoudsregels!$H10)=0)),ROUND(Onderhoudsregels!$M10*(1+prijsstijging)^MAX(0,K$4-prijspeil)*opslagfactor,0),""))</f>
      </c>
      <c r="L10" s="12">
        <f>IF(OR(Onderhoudsregels!$G10="",Onderhoudsregels!$M10=""),"",IF(AND(L$4&gt;=Onderhoudsregels!$G10,IF(Onderhoudsregels!$H10="",L$4=Onderhoudsregels!$G10,MOD(L$4-Onderhoudsregels!$G10,Onderhoudsregels!$H10)=0)),ROUND(Onderhoudsregels!$M10*(1+prijsstijging)^MAX(0,L$4-prijspeil)*opslagfactor,0),""))</f>
      </c>
      <c r="M10" s="12">
        <f>IF(OR(Onderhoudsregels!$G10="",Onderhoudsregels!$M10=""),"",IF(AND(M$4&gt;=Onderhoudsregels!$G10,IF(Onderhoudsregels!$H10="",M$4=Onderhoudsregels!$G10,MOD(M$4-Onderhoudsregels!$G10,Onderhoudsregels!$H10)=0)),ROUND(Onderhoudsregels!$M10*(1+prijsstijging)^MAX(0,M$4-prijspeil)*opslagfactor,0),""))</f>
      </c>
    </row>
    <row r="11">
      <c r="A11" s="11">
        <f>IF(Onderhoudsregels!$E11="","",Onderhoudsregels!$A11&amp;"")</f>
      </c>
      <c r="B11" s="11">
        <f>IF(Onderhoudsregels!$E11="","",Onderhoudsregels!$B11&amp;"")</f>
      </c>
      <c r="C11" s="11">
        <f>IF(Onderhoudsregels!$E11="","",Onderhoudsregels!$E11)</f>
      </c>
      <c r="D11" s="12">
        <f>IF(OR(Onderhoudsregels!$G11="",Onderhoudsregels!$M11=""),"",IF(AND(D$4&gt;=Onderhoudsregels!$G11,IF(Onderhoudsregels!$H11="",D$4=Onderhoudsregels!$G11,MOD(D$4-Onderhoudsregels!$G11,Onderhoudsregels!$H11)=0)),ROUND(Onderhoudsregels!$M11*(1+prijsstijging)^MAX(0,D$4-prijspeil)*opslagfactor,0),""))</f>
      </c>
      <c r="E11" s="12">
        <f>IF(OR(Onderhoudsregels!$G11="",Onderhoudsregels!$M11=""),"",IF(AND(E$4&gt;=Onderhoudsregels!$G11,IF(Onderhoudsregels!$H11="",E$4=Onderhoudsregels!$G11,MOD(E$4-Onderhoudsregels!$G11,Onderhoudsregels!$H11)=0)),ROUND(Onderhoudsregels!$M11*(1+prijsstijging)^MAX(0,E$4-prijspeil)*opslagfactor,0),""))</f>
      </c>
      <c r="F11" s="12">
        <f>IF(OR(Onderhoudsregels!$G11="",Onderhoudsregels!$M11=""),"",IF(AND(F$4&gt;=Onderhoudsregels!$G11,IF(Onderhoudsregels!$H11="",F$4=Onderhoudsregels!$G11,MOD(F$4-Onderhoudsregels!$G11,Onderhoudsregels!$H11)=0)),ROUND(Onderhoudsregels!$M11*(1+prijsstijging)^MAX(0,F$4-prijspeil)*opslagfactor,0),""))</f>
      </c>
      <c r="G11" s="12">
        <f>IF(OR(Onderhoudsregels!$G11="",Onderhoudsregels!$M11=""),"",IF(AND(G$4&gt;=Onderhoudsregels!$G11,IF(Onderhoudsregels!$H11="",G$4=Onderhoudsregels!$G11,MOD(G$4-Onderhoudsregels!$G11,Onderhoudsregels!$H11)=0)),ROUND(Onderhoudsregels!$M11*(1+prijsstijging)^MAX(0,G$4-prijspeil)*opslagfactor,0),""))</f>
      </c>
      <c r="H11" s="12">
        <f>IF(OR(Onderhoudsregels!$G11="",Onderhoudsregels!$M11=""),"",IF(AND(H$4&gt;=Onderhoudsregels!$G11,IF(Onderhoudsregels!$H11="",H$4=Onderhoudsregels!$G11,MOD(H$4-Onderhoudsregels!$G11,Onderhoudsregels!$H11)=0)),ROUND(Onderhoudsregels!$M11*(1+prijsstijging)^MAX(0,H$4-prijspeil)*opslagfactor,0),""))</f>
      </c>
      <c r="I11" s="12">
        <f>IF(OR(Onderhoudsregels!$G11="",Onderhoudsregels!$M11=""),"",IF(AND(I$4&gt;=Onderhoudsregels!$G11,IF(Onderhoudsregels!$H11="",I$4=Onderhoudsregels!$G11,MOD(I$4-Onderhoudsregels!$G11,Onderhoudsregels!$H11)=0)),ROUND(Onderhoudsregels!$M11*(1+prijsstijging)^MAX(0,I$4-prijspeil)*opslagfactor,0),""))</f>
      </c>
      <c r="J11" s="12">
        <f>IF(OR(Onderhoudsregels!$G11="",Onderhoudsregels!$M11=""),"",IF(AND(J$4&gt;=Onderhoudsregels!$G11,IF(Onderhoudsregels!$H11="",J$4=Onderhoudsregels!$G11,MOD(J$4-Onderhoudsregels!$G11,Onderhoudsregels!$H11)=0)),ROUND(Onderhoudsregels!$M11*(1+prijsstijging)^MAX(0,J$4-prijspeil)*opslagfactor,0),""))</f>
      </c>
      <c r="K11" s="12">
        <f>IF(OR(Onderhoudsregels!$G11="",Onderhoudsregels!$M11=""),"",IF(AND(K$4&gt;=Onderhoudsregels!$G11,IF(Onderhoudsregels!$H11="",K$4=Onderhoudsregels!$G11,MOD(K$4-Onderhoudsregels!$G11,Onderhoudsregels!$H11)=0)),ROUND(Onderhoudsregels!$M11*(1+prijsstijging)^MAX(0,K$4-prijspeil)*opslagfactor,0),""))</f>
      </c>
      <c r="L11" s="12">
        <f>IF(OR(Onderhoudsregels!$G11="",Onderhoudsregels!$M11=""),"",IF(AND(L$4&gt;=Onderhoudsregels!$G11,IF(Onderhoudsregels!$H11="",L$4=Onderhoudsregels!$G11,MOD(L$4-Onderhoudsregels!$G11,Onderhoudsregels!$H11)=0)),ROUND(Onderhoudsregels!$M11*(1+prijsstijging)^MAX(0,L$4-prijspeil)*opslagfactor,0),""))</f>
      </c>
      <c r="M11" s="12">
        <f>IF(OR(Onderhoudsregels!$G11="",Onderhoudsregels!$M11=""),"",IF(AND(M$4&gt;=Onderhoudsregels!$G11,IF(Onderhoudsregels!$H11="",M$4=Onderhoudsregels!$G11,MOD(M$4-Onderhoudsregels!$G11,Onderhoudsregels!$H11)=0)),ROUND(Onderhoudsregels!$M11*(1+prijsstijging)^MAX(0,M$4-prijspeil)*opslagfactor,0),""))</f>
      </c>
    </row>
    <row r="12">
      <c r="A12" s="11">
        <f>IF(Onderhoudsregels!$E12="","",Onderhoudsregels!$A12&amp;"")</f>
      </c>
      <c r="B12" s="11">
        <f>IF(Onderhoudsregels!$E12="","",Onderhoudsregels!$B12&amp;"")</f>
      </c>
      <c r="C12" s="11">
        <f>IF(Onderhoudsregels!$E12="","",Onderhoudsregels!$E12)</f>
      </c>
      <c r="D12" s="12">
        <f>IF(OR(Onderhoudsregels!$G12="",Onderhoudsregels!$M12=""),"",IF(AND(D$4&gt;=Onderhoudsregels!$G12,IF(Onderhoudsregels!$H12="",D$4=Onderhoudsregels!$G12,MOD(D$4-Onderhoudsregels!$G12,Onderhoudsregels!$H12)=0)),ROUND(Onderhoudsregels!$M12*(1+prijsstijging)^MAX(0,D$4-prijspeil)*opslagfactor,0),""))</f>
      </c>
      <c r="E12" s="12">
        <f>IF(OR(Onderhoudsregels!$G12="",Onderhoudsregels!$M12=""),"",IF(AND(E$4&gt;=Onderhoudsregels!$G12,IF(Onderhoudsregels!$H12="",E$4=Onderhoudsregels!$G12,MOD(E$4-Onderhoudsregels!$G12,Onderhoudsregels!$H12)=0)),ROUND(Onderhoudsregels!$M12*(1+prijsstijging)^MAX(0,E$4-prijspeil)*opslagfactor,0),""))</f>
      </c>
      <c r="F12" s="12">
        <f>IF(OR(Onderhoudsregels!$G12="",Onderhoudsregels!$M12=""),"",IF(AND(F$4&gt;=Onderhoudsregels!$G12,IF(Onderhoudsregels!$H12="",F$4=Onderhoudsregels!$G12,MOD(F$4-Onderhoudsregels!$G12,Onderhoudsregels!$H12)=0)),ROUND(Onderhoudsregels!$M12*(1+prijsstijging)^MAX(0,F$4-prijspeil)*opslagfactor,0),""))</f>
      </c>
      <c r="G12" s="12">
        <f>IF(OR(Onderhoudsregels!$G12="",Onderhoudsregels!$M12=""),"",IF(AND(G$4&gt;=Onderhoudsregels!$G12,IF(Onderhoudsregels!$H12="",G$4=Onderhoudsregels!$G12,MOD(G$4-Onderhoudsregels!$G12,Onderhoudsregels!$H12)=0)),ROUND(Onderhoudsregels!$M12*(1+prijsstijging)^MAX(0,G$4-prijspeil)*opslagfactor,0),""))</f>
      </c>
      <c r="H12" s="12">
        <f>IF(OR(Onderhoudsregels!$G12="",Onderhoudsregels!$M12=""),"",IF(AND(H$4&gt;=Onderhoudsregels!$G12,IF(Onderhoudsregels!$H12="",H$4=Onderhoudsregels!$G12,MOD(H$4-Onderhoudsregels!$G12,Onderhoudsregels!$H12)=0)),ROUND(Onderhoudsregels!$M12*(1+prijsstijging)^MAX(0,H$4-prijspeil)*opslagfactor,0),""))</f>
      </c>
      <c r="I12" s="12">
        <f>IF(OR(Onderhoudsregels!$G12="",Onderhoudsregels!$M12=""),"",IF(AND(I$4&gt;=Onderhoudsregels!$G12,IF(Onderhoudsregels!$H12="",I$4=Onderhoudsregels!$G12,MOD(I$4-Onderhoudsregels!$G12,Onderhoudsregels!$H12)=0)),ROUND(Onderhoudsregels!$M12*(1+prijsstijging)^MAX(0,I$4-prijspeil)*opslagfactor,0),""))</f>
      </c>
      <c r="J12" s="12">
        <f>IF(OR(Onderhoudsregels!$G12="",Onderhoudsregels!$M12=""),"",IF(AND(J$4&gt;=Onderhoudsregels!$G12,IF(Onderhoudsregels!$H12="",J$4=Onderhoudsregels!$G12,MOD(J$4-Onderhoudsregels!$G12,Onderhoudsregels!$H12)=0)),ROUND(Onderhoudsregels!$M12*(1+prijsstijging)^MAX(0,J$4-prijspeil)*opslagfactor,0),""))</f>
      </c>
      <c r="K12" s="12">
        <f>IF(OR(Onderhoudsregels!$G12="",Onderhoudsregels!$M12=""),"",IF(AND(K$4&gt;=Onderhoudsregels!$G12,IF(Onderhoudsregels!$H12="",K$4=Onderhoudsregels!$G12,MOD(K$4-Onderhoudsregels!$G12,Onderhoudsregels!$H12)=0)),ROUND(Onderhoudsregels!$M12*(1+prijsstijging)^MAX(0,K$4-prijspeil)*opslagfactor,0),""))</f>
      </c>
      <c r="L12" s="12">
        <f>IF(OR(Onderhoudsregels!$G12="",Onderhoudsregels!$M12=""),"",IF(AND(L$4&gt;=Onderhoudsregels!$G12,IF(Onderhoudsregels!$H12="",L$4=Onderhoudsregels!$G12,MOD(L$4-Onderhoudsregels!$G12,Onderhoudsregels!$H12)=0)),ROUND(Onderhoudsregels!$M12*(1+prijsstijging)^MAX(0,L$4-prijspeil)*opslagfactor,0),""))</f>
      </c>
      <c r="M12" s="12">
        <f>IF(OR(Onderhoudsregels!$G12="",Onderhoudsregels!$M12=""),"",IF(AND(M$4&gt;=Onderhoudsregels!$G12,IF(Onderhoudsregels!$H12="",M$4=Onderhoudsregels!$G12,MOD(M$4-Onderhoudsregels!$G12,Onderhoudsregels!$H12)=0)),ROUND(Onderhoudsregels!$M12*(1+prijsstijging)^MAX(0,M$4-prijspeil)*opslagfactor,0),""))</f>
      </c>
    </row>
    <row r="13">
      <c r="A13" s="11">
        <f>IF(Onderhoudsregels!$E13="","",Onderhoudsregels!$A13&amp;"")</f>
      </c>
      <c r="B13" s="11">
        <f>IF(Onderhoudsregels!$E13="","",Onderhoudsregels!$B13&amp;"")</f>
      </c>
      <c r="C13" s="11">
        <f>IF(Onderhoudsregels!$E13="","",Onderhoudsregels!$E13)</f>
      </c>
      <c r="D13" s="12">
        <f>IF(OR(Onderhoudsregels!$G13="",Onderhoudsregels!$M13=""),"",IF(AND(D$4&gt;=Onderhoudsregels!$G13,IF(Onderhoudsregels!$H13="",D$4=Onderhoudsregels!$G13,MOD(D$4-Onderhoudsregels!$G13,Onderhoudsregels!$H13)=0)),ROUND(Onderhoudsregels!$M13*(1+prijsstijging)^MAX(0,D$4-prijspeil)*opslagfactor,0),""))</f>
      </c>
      <c r="E13" s="12">
        <f>IF(OR(Onderhoudsregels!$G13="",Onderhoudsregels!$M13=""),"",IF(AND(E$4&gt;=Onderhoudsregels!$G13,IF(Onderhoudsregels!$H13="",E$4=Onderhoudsregels!$G13,MOD(E$4-Onderhoudsregels!$G13,Onderhoudsregels!$H13)=0)),ROUND(Onderhoudsregels!$M13*(1+prijsstijging)^MAX(0,E$4-prijspeil)*opslagfactor,0),""))</f>
      </c>
      <c r="F13" s="12">
        <f>IF(OR(Onderhoudsregels!$G13="",Onderhoudsregels!$M13=""),"",IF(AND(F$4&gt;=Onderhoudsregels!$G13,IF(Onderhoudsregels!$H13="",F$4=Onderhoudsregels!$G13,MOD(F$4-Onderhoudsregels!$G13,Onderhoudsregels!$H13)=0)),ROUND(Onderhoudsregels!$M13*(1+prijsstijging)^MAX(0,F$4-prijspeil)*opslagfactor,0),""))</f>
      </c>
      <c r="G13" s="12">
        <f>IF(OR(Onderhoudsregels!$G13="",Onderhoudsregels!$M13=""),"",IF(AND(G$4&gt;=Onderhoudsregels!$G13,IF(Onderhoudsregels!$H13="",G$4=Onderhoudsregels!$G13,MOD(G$4-Onderhoudsregels!$G13,Onderhoudsregels!$H13)=0)),ROUND(Onderhoudsregels!$M13*(1+prijsstijging)^MAX(0,G$4-prijspeil)*opslagfactor,0),""))</f>
      </c>
      <c r="H13" s="12">
        <f>IF(OR(Onderhoudsregels!$G13="",Onderhoudsregels!$M13=""),"",IF(AND(H$4&gt;=Onderhoudsregels!$G13,IF(Onderhoudsregels!$H13="",H$4=Onderhoudsregels!$G13,MOD(H$4-Onderhoudsregels!$G13,Onderhoudsregels!$H13)=0)),ROUND(Onderhoudsregels!$M13*(1+prijsstijging)^MAX(0,H$4-prijspeil)*opslagfactor,0),""))</f>
      </c>
      <c r="I13" s="12">
        <f>IF(OR(Onderhoudsregels!$G13="",Onderhoudsregels!$M13=""),"",IF(AND(I$4&gt;=Onderhoudsregels!$G13,IF(Onderhoudsregels!$H13="",I$4=Onderhoudsregels!$G13,MOD(I$4-Onderhoudsregels!$G13,Onderhoudsregels!$H13)=0)),ROUND(Onderhoudsregels!$M13*(1+prijsstijging)^MAX(0,I$4-prijspeil)*opslagfactor,0),""))</f>
      </c>
      <c r="J13" s="12">
        <f>IF(OR(Onderhoudsregels!$G13="",Onderhoudsregels!$M13=""),"",IF(AND(J$4&gt;=Onderhoudsregels!$G13,IF(Onderhoudsregels!$H13="",J$4=Onderhoudsregels!$G13,MOD(J$4-Onderhoudsregels!$G13,Onderhoudsregels!$H13)=0)),ROUND(Onderhoudsregels!$M13*(1+prijsstijging)^MAX(0,J$4-prijspeil)*opslagfactor,0),""))</f>
      </c>
      <c r="K13" s="12">
        <f>IF(OR(Onderhoudsregels!$G13="",Onderhoudsregels!$M13=""),"",IF(AND(K$4&gt;=Onderhoudsregels!$G13,IF(Onderhoudsregels!$H13="",K$4=Onderhoudsregels!$G13,MOD(K$4-Onderhoudsregels!$G13,Onderhoudsregels!$H13)=0)),ROUND(Onderhoudsregels!$M13*(1+prijsstijging)^MAX(0,K$4-prijspeil)*opslagfactor,0),""))</f>
      </c>
      <c r="L13" s="12">
        <f>IF(OR(Onderhoudsregels!$G13="",Onderhoudsregels!$M13=""),"",IF(AND(L$4&gt;=Onderhoudsregels!$G13,IF(Onderhoudsregels!$H13="",L$4=Onderhoudsregels!$G13,MOD(L$4-Onderhoudsregels!$G13,Onderhoudsregels!$H13)=0)),ROUND(Onderhoudsregels!$M13*(1+prijsstijging)^MAX(0,L$4-prijspeil)*opslagfactor,0),""))</f>
      </c>
      <c r="M13" s="12">
        <f>IF(OR(Onderhoudsregels!$G13="",Onderhoudsregels!$M13=""),"",IF(AND(M$4&gt;=Onderhoudsregels!$G13,IF(Onderhoudsregels!$H13="",M$4=Onderhoudsregels!$G13,MOD(M$4-Onderhoudsregels!$G13,Onderhoudsregels!$H13)=0)),ROUND(Onderhoudsregels!$M13*(1+prijsstijging)^MAX(0,M$4-prijspeil)*opslagfactor,0),""))</f>
      </c>
    </row>
    <row r="14">
      <c r="A14" s="11">
        <f>IF(Onderhoudsregels!$E14="","",Onderhoudsregels!$A14&amp;"")</f>
      </c>
      <c r="B14" s="11">
        <f>IF(Onderhoudsregels!$E14="","",Onderhoudsregels!$B14&amp;"")</f>
      </c>
      <c r="C14" s="11">
        <f>IF(Onderhoudsregels!$E14="","",Onderhoudsregels!$E14)</f>
      </c>
      <c r="D14" s="12">
        <f>IF(OR(Onderhoudsregels!$G14="",Onderhoudsregels!$M14=""),"",IF(AND(D$4&gt;=Onderhoudsregels!$G14,IF(Onderhoudsregels!$H14="",D$4=Onderhoudsregels!$G14,MOD(D$4-Onderhoudsregels!$G14,Onderhoudsregels!$H14)=0)),ROUND(Onderhoudsregels!$M14*(1+prijsstijging)^MAX(0,D$4-prijspeil)*opslagfactor,0),""))</f>
      </c>
      <c r="E14" s="12">
        <f>IF(OR(Onderhoudsregels!$G14="",Onderhoudsregels!$M14=""),"",IF(AND(E$4&gt;=Onderhoudsregels!$G14,IF(Onderhoudsregels!$H14="",E$4=Onderhoudsregels!$G14,MOD(E$4-Onderhoudsregels!$G14,Onderhoudsregels!$H14)=0)),ROUND(Onderhoudsregels!$M14*(1+prijsstijging)^MAX(0,E$4-prijspeil)*opslagfactor,0),""))</f>
      </c>
      <c r="F14" s="12">
        <f>IF(OR(Onderhoudsregels!$G14="",Onderhoudsregels!$M14=""),"",IF(AND(F$4&gt;=Onderhoudsregels!$G14,IF(Onderhoudsregels!$H14="",F$4=Onderhoudsregels!$G14,MOD(F$4-Onderhoudsregels!$G14,Onderhoudsregels!$H14)=0)),ROUND(Onderhoudsregels!$M14*(1+prijsstijging)^MAX(0,F$4-prijspeil)*opslagfactor,0),""))</f>
      </c>
      <c r="G14" s="12">
        <f>IF(OR(Onderhoudsregels!$G14="",Onderhoudsregels!$M14=""),"",IF(AND(G$4&gt;=Onderhoudsregels!$G14,IF(Onderhoudsregels!$H14="",G$4=Onderhoudsregels!$G14,MOD(G$4-Onderhoudsregels!$G14,Onderhoudsregels!$H14)=0)),ROUND(Onderhoudsregels!$M14*(1+prijsstijging)^MAX(0,G$4-prijspeil)*opslagfactor,0),""))</f>
      </c>
      <c r="H14" s="12">
        <f>IF(OR(Onderhoudsregels!$G14="",Onderhoudsregels!$M14=""),"",IF(AND(H$4&gt;=Onderhoudsregels!$G14,IF(Onderhoudsregels!$H14="",H$4=Onderhoudsregels!$G14,MOD(H$4-Onderhoudsregels!$G14,Onderhoudsregels!$H14)=0)),ROUND(Onderhoudsregels!$M14*(1+prijsstijging)^MAX(0,H$4-prijspeil)*opslagfactor,0),""))</f>
      </c>
      <c r="I14" s="12">
        <f>IF(OR(Onderhoudsregels!$G14="",Onderhoudsregels!$M14=""),"",IF(AND(I$4&gt;=Onderhoudsregels!$G14,IF(Onderhoudsregels!$H14="",I$4=Onderhoudsregels!$G14,MOD(I$4-Onderhoudsregels!$G14,Onderhoudsregels!$H14)=0)),ROUND(Onderhoudsregels!$M14*(1+prijsstijging)^MAX(0,I$4-prijspeil)*opslagfactor,0),""))</f>
      </c>
      <c r="J14" s="12">
        <f>IF(OR(Onderhoudsregels!$G14="",Onderhoudsregels!$M14=""),"",IF(AND(J$4&gt;=Onderhoudsregels!$G14,IF(Onderhoudsregels!$H14="",J$4=Onderhoudsregels!$G14,MOD(J$4-Onderhoudsregels!$G14,Onderhoudsregels!$H14)=0)),ROUND(Onderhoudsregels!$M14*(1+prijsstijging)^MAX(0,J$4-prijspeil)*opslagfactor,0),""))</f>
      </c>
      <c r="K14" s="12">
        <f>IF(OR(Onderhoudsregels!$G14="",Onderhoudsregels!$M14=""),"",IF(AND(K$4&gt;=Onderhoudsregels!$G14,IF(Onderhoudsregels!$H14="",K$4=Onderhoudsregels!$G14,MOD(K$4-Onderhoudsregels!$G14,Onderhoudsregels!$H14)=0)),ROUND(Onderhoudsregels!$M14*(1+prijsstijging)^MAX(0,K$4-prijspeil)*opslagfactor,0),""))</f>
      </c>
      <c r="L14" s="12">
        <f>IF(OR(Onderhoudsregels!$G14="",Onderhoudsregels!$M14=""),"",IF(AND(L$4&gt;=Onderhoudsregels!$G14,IF(Onderhoudsregels!$H14="",L$4=Onderhoudsregels!$G14,MOD(L$4-Onderhoudsregels!$G14,Onderhoudsregels!$H14)=0)),ROUND(Onderhoudsregels!$M14*(1+prijsstijging)^MAX(0,L$4-prijspeil)*opslagfactor,0),""))</f>
      </c>
      <c r="M14" s="12">
        <f>IF(OR(Onderhoudsregels!$G14="",Onderhoudsregels!$M14=""),"",IF(AND(M$4&gt;=Onderhoudsregels!$G14,IF(Onderhoudsregels!$H14="",M$4=Onderhoudsregels!$G14,MOD(M$4-Onderhoudsregels!$G14,Onderhoudsregels!$H14)=0)),ROUND(Onderhoudsregels!$M14*(1+prijsstijging)^MAX(0,M$4-prijspeil)*opslagfactor,0),""))</f>
      </c>
    </row>
    <row r="15">
      <c r="A15" s="11">
        <f>IF(Onderhoudsregels!$E15="","",Onderhoudsregels!$A15&amp;"")</f>
      </c>
      <c r="B15" s="11">
        <f>IF(Onderhoudsregels!$E15="","",Onderhoudsregels!$B15&amp;"")</f>
      </c>
      <c r="C15" s="11">
        <f>IF(Onderhoudsregels!$E15="","",Onderhoudsregels!$E15)</f>
      </c>
      <c r="D15" s="12">
        <f>IF(OR(Onderhoudsregels!$G15="",Onderhoudsregels!$M15=""),"",IF(AND(D$4&gt;=Onderhoudsregels!$G15,IF(Onderhoudsregels!$H15="",D$4=Onderhoudsregels!$G15,MOD(D$4-Onderhoudsregels!$G15,Onderhoudsregels!$H15)=0)),ROUND(Onderhoudsregels!$M15*(1+prijsstijging)^MAX(0,D$4-prijspeil)*opslagfactor,0),""))</f>
      </c>
      <c r="E15" s="12">
        <f>IF(OR(Onderhoudsregels!$G15="",Onderhoudsregels!$M15=""),"",IF(AND(E$4&gt;=Onderhoudsregels!$G15,IF(Onderhoudsregels!$H15="",E$4=Onderhoudsregels!$G15,MOD(E$4-Onderhoudsregels!$G15,Onderhoudsregels!$H15)=0)),ROUND(Onderhoudsregels!$M15*(1+prijsstijging)^MAX(0,E$4-prijspeil)*opslagfactor,0),""))</f>
      </c>
      <c r="F15" s="12">
        <f>IF(OR(Onderhoudsregels!$G15="",Onderhoudsregels!$M15=""),"",IF(AND(F$4&gt;=Onderhoudsregels!$G15,IF(Onderhoudsregels!$H15="",F$4=Onderhoudsregels!$G15,MOD(F$4-Onderhoudsregels!$G15,Onderhoudsregels!$H15)=0)),ROUND(Onderhoudsregels!$M15*(1+prijsstijging)^MAX(0,F$4-prijspeil)*opslagfactor,0),""))</f>
      </c>
      <c r="G15" s="12">
        <f>IF(OR(Onderhoudsregels!$G15="",Onderhoudsregels!$M15=""),"",IF(AND(G$4&gt;=Onderhoudsregels!$G15,IF(Onderhoudsregels!$H15="",G$4=Onderhoudsregels!$G15,MOD(G$4-Onderhoudsregels!$G15,Onderhoudsregels!$H15)=0)),ROUND(Onderhoudsregels!$M15*(1+prijsstijging)^MAX(0,G$4-prijspeil)*opslagfactor,0),""))</f>
      </c>
      <c r="H15" s="12">
        <f>IF(OR(Onderhoudsregels!$G15="",Onderhoudsregels!$M15=""),"",IF(AND(H$4&gt;=Onderhoudsregels!$G15,IF(Onderhoudsregels!$H15="",H$4=Onderhoudsregels!$G15,MOD(H$4-Onderhoudsregels!$G15,Onderhoudsregels!$H15)=0)),ROUND(Onderhoudsregels!$M15*(1+prijsstijging)^MAX(0,H$4-prijspeil)*opslagfactor,0),""))</f>
      </c>
      <c r="I15" s="12">
        <f>IF(OR(Onderhoudsregels!$G15="",Onderhoudsregels!$M15=""),"",IF(AND(I$4&gt;=Onderhoudsregels!$G15,IF(Onderhoudsregels!$H15="",I$4=Onderhoudsregels!$G15,MOD(I$4-Onderhoudsregels!$G15,Onderhoudsregels!$H15)=0)),ROUND(Onderhoudsregels!$M15*(1+prijsstijging)^MAX(0,I$4-prijspeil)*opslagfactor,0),""))</f>
      </c>
      <c r="J15" s="12">
        <f>IF(OR(Onderhoudsregels!$G15="",Onderhoudsregels!$M15=""),"",IF(AND(J$4&gt;=Onderhoudsregels!$G15,IF(Onderhoudsregels!$H15="",J$4=Onderhoudsregels!$G15,MOD(J$4-Onderhoudsregels!$G15,Onderhoudsregels!$H15)=0)),ROUND(Onderhoudsregels!$M15*(1+prijsstijging)^MAX(0,J$4-prijspeil)*opslagfactor,0),""))</f>
      </c>
      <c r="K15" s="12">
        <f>IF(OR(Onderhoudsregels!$G15="",Onderhoudsregels!$M15=""),"",IF(AND(K$4&gt;=Onderhoudsregels!$G15,IF(Onderhoudsregels!$H15="",K$4=Onderhoudsregels!$G15,MOD(K$4-Onderhoudsregels!$G15,Onderhoudsregels!$H15)=0)),ROUND(Onderhoudsregels!$M15*(1+prijsstijging)^MAX(0,K$4-prijspeil)*opslagfactor,0),""))</f>
      </c>
      <c r="L15" s="12">
        <f>IF(OR(Onderhoudsregels!$G15="",Onderhoudsregels!$M15=""),"",IF(AND(L$4&gt;=Onderhoudsregels!$G15,IF(Onderhoudsregels!$H15="",L$4=Onderhoudsregels!$G15,MOD(L$4-Onderhoudsregels!$G15,Onderhoudsregels!$H15)=0)),ROUND(Onderhoudsregels!$M15*(1+prijsstijging)^MAX(0,L$4-prijspeil)*opslagfactor,0),""))</f>
      </c>
      <c r="M15" s="12">
        <f>IF(OR(Onderhoudsregels!$G15="",Onderhoudsregels!$M15=""),"",IF(AND(M$4&gt;=Onderhoudsregels!$G15,IF(Onderhoudsregels!$H15="",M$4=Onderhoudsregels!$G15,MOD(M$4-Onderhoudsregels!$G15,Onderhoudsregels!$H15)=0)),ROUND(Onderhoudsregels!$M15*(1+prijsstijging)^MAX(0,M$4-prijspeil)*opslagfactor,0),""))</f>
      </c>
    </row>
    <row r="16">
      <c r="A16" s="11">
        <f>IF(Onderhoudsregels!$E16="","",Onderhoudsregels!$A16&amp;"")</f>
      </c>
      <c r="B16" s="11">
        <f>IF(Onderhoudsregels!$E16="","",Onderhoudsregels!$B16&amp;"")</f>
      </c>
      <c r="C16" s="11">
        <f>IF(Onderhoudsregels!$E16="","",Onderhoudsregels!$E16)</f>
      </c>
      <c r="D16" s="12">
        <f>IF(OR(Onderhoudsregels!$G16="",Onderhoudsregels!$M16=""),"",IF(AND(D$4&gt;=Onderhoudsregels!$G16,IF(Onderhoudsregels!$H16="",D$4=Onderhoudsregels!$G16,MOD(D$4-Onderhoudsregels!$G16,Onderhoudsregels!$H16)=0)),ROUND(Onderhoudsregels!$M16*(1+prijsstijging)^MAX(0,D$4-prijspeil)*opslagfactor,0),""))</f>
      </c>
      <c r="E16" s="12">
        <f>IF(OR(Onderhoudsregels!$G16="",Onderhoudsregels!$M16=""),"",IF(AND(E$4&gt;=Onderhoudsregels!$G16,IF(Onderhoudsregels!$H16="",E$4=Onderhoudsregels!$G16,MOD(E$4-Onderhoudsregels!$G16,Onderhoudsregels!$H16)=0)),ROUND(Onderhoudsregels!$M16*(1+prijsstijging)^MAX(0,E$4-prijspeil)*opslagfactor,0),""))</f>
      </c>
      <c r="F16" s="12">
        <f>IF(OR(Onderhoudsregels!$G16="",Onderhoudsregels!$M16=""),"",IF(AND(F$4&gt;=Onderhoudsregels!$G16,IF(Onderhoudsregels!$H16="",F$4=Onderhoudsregels!$G16,MOD(F$4-Onderhoudsregels!$G16,Onderhoudsregels!$H16)=0)),ROUND(Onderhoudsregels!$M16*(1+prijsstijging)^MAX(0,F$4-prijspeil)*opslagfactor,0),""))</f>
      </c>
      <c r="G16" s="12">
        <f>IF(OR(Onderhoudsregels!$G16="",Onderhoudsregels!$M16=""),"",IF(AND(G$4&gt;=Onderhoudsregels!$G16,IF(Onderhoudsregels!$H16="",G$4=Onderhoudsregels!$G16,MOD(G$4-Onderhoudsregels!$G16,Onderhoudsregels!$H16)=0)),ROUND(Onderhoudsregels!$M16*(1+prijsstijging)^MAX(0,G$4-prijspeil)*opslagfactor,0),""))</f>
      </c>
      <c r="H16" s="12">
        <f>IF(OR(Onderhoudsregels!$G16="",Onderhoudsregels!$M16=""),"",IF(AND(H$4&gt;=Onderhoudsregels!$G16,IF(Onderhoudsregels!$H16="",H$4=Onderhoudsregels!$G16,MOD(H$4-Onderhoudsregels!$G16,Onderhoudsregels!$H16)=0)),ROUND(Onderhoudsregels!$M16*(1+prijsstijging)^MAX(0,H$4-prijspeil)*opslagfactor,0),""))</f>
      </c>
      <c r="I16" s="12">
        <f>IF(OR(Onderhoudsregels!$G16="",Onderhoudsregels!$M16=""),"",IF(AND(I$4&gt;=Onderhoudsregels!$G16,IF(Onderhoudsregels!$H16="",I$4=Onderhoudsregels!$G16,MOD(I$4-Onderhoudsregels!$G16,Onderhoudsregels!$H16)=0)),ROUND(Onderhoudsregels!$M16*(1+prijsstijging)^MAX(0,I$4-prijspeil)*opslagfactor,0),""))</f>
      </c>
      <c r="J16" s="12">
        <f>IF(OR(Onderhoudsregels!$G16="",Onderhoudsregels!$M16=""),"",IF(AND(J$4&gt;=Onderhoudsregels!$G16,IF(Onderhoudsregels!$H16="",J$4=Onderhoudsregels!$G16,MOD(J$4-Onderhoudsregels!$G16,Onderhoudsregels!$H16)=0)),ROUND(Onderhoudsregels!$M16*(1+prijsstijging)^MAX(0,J$4-prijspeil)*opslagfactor,0),""))</f>
      </c>
      <c r="K16" s="12">
        <f>IF(OR(Onderhoudsregels!$G16="",Onderhoudsregels!$M16=""),"",IF(AND(K$4&gt;=Onderhoudsregels!$G16,IF(Onderhoudsregels!$H16="",K$4=Onderhoudsregels!$G16,MOD(K$4-Onderhoudsregels!$G16,Onderhoudsregels!$H16)=0)),ROUND(Onderhoudsregels!$M16*(1+prijsstijging)^MAX(0,K$4-prijspeil)*opslagfactor,0),""))</f>
      </c>
      <c r="L16" s="12">
        <f>IF(OR(Onderhoudsregels!$G16="",Onderhoudsregels!$M16=""),"",IF(AND(L$4&gt;=Onderhoudsregels!$G16,IF(Onderhoudsregels!$H16="",L$4=Onderhoudsregels!$G16,MOD(L$4-Onderhoudsregels!$G16,Onderhoudsregels!$H16)=0)),ROUND(Onderhoudsregels!$M16*(1+prijsstijging)^MAX(0,L$4-prijspeil)*opslagfactor,0),""))</f>
      </c>
      <c r="M16" s="12">
        <f>IF(OR(Onderhoudsregels!$G16="",Onderhoudsregels!$M16=""),"",IF(AND(M$4&gt;=Onderhoudsregels!$G16,IF(Onderhoudsregels!$H16="",M$4=Onderhoudsregels!$G16,MOD(M$4-Onderhoudsregels!$G16,Onderhoudsregels!$H16)=0)),ROUND(Onderhoudsregels!$M16*(1+prijsstijging)^MAX(0,M$4-prijspeil)*opslagfactor,0),""))</f>
      </c>
    </row>
    <row r="17">
      <c r="A17" s="11">
        <f>IF(Onderhoudsregels!$E17="","",Onderhoudsregels!$A17&amp;"")</f>
      </c>
      <c r="B17" s="11">
        <f>IF(Onderhoudsregels!$E17="","",Onderhoudsregels!$B17&amp;"")</f>
      </c>
      <c r="C17" s="11">
        <f>IF(Onderhoudsregels!$E17="","",Onderhoudsregels!$E17)</f>
      </c>
      <c r="D17" s="12">
        <f>IF(OR(Onderhoudsregels!$G17="",Onderhoudsregels!$M17=""),"",IF(AND(D$4&gt;=Onderhoudsregels!$G17,IF(Onderhoudsregels!$H17="",D$4=Onderhoudsregels!$G17,MOD(D$4-Onderhoudsregels!$G17,Onderhoudsregels!$H17)=0)),ROUND(Onderhoudsregels!$M17*(1+prijsstijging)^MAX(0,D$4-prijspeil)*opslagfactor,0),""))</f>
      </c>
      <c r="E17" s="12">
        <f>IF(OR(Onderhoudsregels!$G17="",Onderhoudsregels!$M17=""),"",IF(AND(E$4&gt;=Onderhoudsregels!$G17,IF(Onderhoudsregels!$H17="",E$4=Onderhoudsregels!$G17,MOD(E$4-Onderhoudsregels!$G17,Onderhoudsregels!$H17)=0)),ROUND(Onderhoudsregels!$M17*(1+prijsstijging)^MAX(0,E$4-prijspeil)*opslagfactor,0),""))</f>
      </c>
      <c r="F17" s="12">
        <f>IF(OR(Onderhoudsregels!$G17="",Onderhoudsregels!$M17=""),"",IF(AND(F$4&gt;=Onderhoudsregels!$G17,IF(Onderhoudsregels!$H17="",F$4=Onderhoudsregels!$G17,MOD(F$4-Onderhoudsregels!$G17,Onderhoudsregels!$H17)=0)),ROUND(Onderhoudsregels!$M17*(1+prijsstijging)^MAX(0,F$4-prijspeil)*opslagfactor,0),""))</f>
      </c>
      <c r="G17" s="12">
        <f>IF(OR(Onderhoudsregels!$G17="",Onderhoudsregels!$M17=""),"",IF(AND(G$4&gt;=Onderhoudsregels!$G17,IF(Onderhoudsregels!$H17="",G$4=Onderhoudsregels!$G17,MOD(G$4-Onderhoudsregels!$G17,Onderhoudsregels!$H17)=0)),ROUND(Onderhoudsregels!$M17*(1+prijsstijging)^MAX(0,G$4-prijspeil)*opslagfactor,0),""))</f>
      </c>
      <c r="H17" s="12">
        <f>IF(OR(Onderhoudsregels!$G17="",Onderhoudsregels!$M17=""),"",IF(AND(H$4&gt;=Onderhoudsregels!$G17,IF(Onderhoudsregels!$H17="",H$4=Onderhoudsregels!$G17,MOD(H$4-Onderhoudsregels!$G17,Onderhoudsregels!$H17)=0)),ROUND(Onderhoudsregels!$M17*(1+prijsstijging)^MAX(0,H$4-prijspeil)*opslagfactor,0),""))</f>
      </c>
      <c r="I17" s="12">
        <f>IF(OR(Onderhoudsregels!$G17="",Onderhoudsregels!$M17=""),"",IF(AND(I$4&gt;=Onderhoudsregels!$G17,IF(Onderhoudsregels!$H17="",I$4=Onderhoudsregels!$G17,MOD(I$4-Onderhoudsregels!$G17,Onderhoudsregels!$H17)=0)),ROUND(Onderhoudsregels!$M17*(1+prijsstijging)^MAX(0,I$4-prijspeil)*opslagfactor,0),""))</f>
      </c>
      <c r="J17" s="12">
        <f>IF(OR(Onderhoudsregels!$G17="",Onderhoudsregels!$M17=""),"",IF(AND(J$4&gt;=Onderhoudsregels!$G17,IF(Onderhoudsregels!$H17="",J$4=Onderhoudsregels!$G17,MOD(J$4-Onderhoudsregels!$G17,Onderhoudsregels!$H17)=0)),ROUND(Onderhoudsregels!$M17*(1+prijsstijging)^MAX(0,J$4-prijspeil)*opslagfactor,0),""))</f>
      </c>
      <c r="K17" s="12">
        <f>IF(OR(Onderhoudsregels!$G17="",Onderhoudsregels!$M17=""),"",IF(AND(K$4&gt;=Onderhoudsregels!$G17,IF(Onderhoudsregels!$H17="",K$4=Onderhoudsregels!$G17,MOD(K$4-Onderhoudsregels!$G17,Onderhoudsregels!$H17)=0)),ROUND(Onderhoudsregels!$M17*(1+prijsstijging)^MAX(0,K$4-prijspeil)*opslagfactor,0),""))</f>
      </c>
      <c r="L17" s="12">
        <f>IF(OR(Onderhoudsregels!$G17="",Onderhoudsregels!$M17=""),"",IF(AND(L$4&gt;=Onderhoudsregels!$G17,IF(Onderhoudsregels!$H17="",L$4=Onderhoudsregels!$G17,MOD(L$4-Onderhoudsregels!$G17,Onderhoudsregels!$H17)=0)),ROUND(Onderhoudsregels!$M17*(1+prijsstijging)^MAX(0,L$4-prijspeil)*opslagfactor,0),""))</f>
      </c>
      <c r="M17" s="12">
        <f>IF(OR(Onderhoudsregels!$G17="",Onderhoudsregels!$M17=""),"",IF(AND(M$4&gt;=Onderhoudsregels!$G17,IF(Onderhoudsregels!$H17="",M$4=Onderhoudsregels!$G17,MOD(M$4-Onderhoudsregels!$G17,Onderhoudsregels!$H17)=0)),ROUND(Onderhoudsregels!$M17*(1+prijsstijging)^MAX(0,M$4-prijspeil)*opslagfactor,0),""))</f>
      </c>
    </row>
    <row r="18">
      <c r="A18" s="11">
        <f>IF(Onderhoudsregels!$E18="","",Onderhoudsregels!$A18&amp;"")</f>
      </c>
      <c r="B18" s="11">
        <f>IF(Onderhoudsregels!$E18="","",Onderhoudsregels!$B18&amp;"")</f>
      </c>
      <c r="C18" s="11">
        <f>IF(Onderhoudsregels!$E18="","",Onderhoudsregels!$E18)</f>
      </c>
      <c r="D18" s="12">
        <f>IF(OR(Onderhoudsregels!$G18="",Onderhoudsregels!$M18=""),"",IF(AND(D$4&gt;=Onderhoudsregels!$G18,IF(Onderhoudsregels!$H18="",D$4=Onderhoudsregels!$G18,MOD(D$4-Onderhoudsregels!$G18,Onderhoudsregels!$H18)=0)),ROUND(Onderhoudsregels!$M18*(1+prijsstijging)^MAX(0,D$4-prijspeil)*opslagfactor,0),""))</f>
      </c>
      <c r="E18" s="12">
        <f>IF(OR(Onderhoudsregels!$G18="",Onderhoudsregels!$M18=""),"",IF(AND(E$4&gt;=Onderhoudsregels!$G18,IF(Onderhoudsregels!$H18="",E$4=Onderhoudsregels!$G18,MOD(E$4-Onderhoudsregels!$G18,Onderhoudsregels!$H18)=0)),ROUND(Onderhoudsregels!$M18*(1+prijsstijging)^MAX(0,E$4-prijspeil)*opslagfactor,0),""))</f>
      </c>
      <c r="F18" s="12">
        <f>IF(OR(Onderhoudsregels!$G18="",Onderhoudsregels!$M18=""),"",IF(AND(F$4&gt;=Onderhoudsregels!$G18,IF(Onderhoudsregels!$H18="",F$4=Onderhoudsregels!$G18,MOD(F$4-Onderhoudsregels!$G18,Onderhoudsregels!$H18)=0)),ROUND(Onderhoudsregels!$M18*(1+prijsstijging)^MAX(0,F$4-prijspeil)*opslagfactor,0),""))</f>
      </c>
      <c r="G18" s="12">
        <f>IF(OR(Onderhoudsregels!$G18="",Onderhoudsregels!$M18=""),"",IF(AND(G$4&gt;=Onderhoudsregels!$G18,IF(Onderhoudsregels!$H18="",G$4=Onderhoudsregels!$G18,MOD(G$4-Onderhoudsregels!$G18,Onderhoudsregels!$H18)=0)),ROUND(Onderhoudsregels!$M18*(1+prijsstijging)^MAX(0,G$4-prijspeil)*opslagfactor,0),""))</f>
      </c>
      <c r="H18" s="12">
        <f>IF(OR(Onderhoudsregels!$G18="",Onderhoudsregels!$M18=""),"",IF(AND(H$4&gt;=Onderhoudsregels!$G18,IF(Onderhoudsregels!$H18="",H$4=Onderhoudsregels!$G18,MOD(H$4-Onderhoudsregels!$G18,Onderhoudsregels!$H18)=0)),ROUND(Onderhoudsregels!$M18*(1+prijsstijging)^MAX(0,H$4-prijspeil)*opslagfactor,0),""))</f>
      </c>
      <c r="I18" s="12">
        <f>IF(OR(Onderhoudsregels!$G18="",Onderhoudsregels!$M18=""),"",IF(AND(I$4&gt;=Onderhoudsregels!$G18,IF(Onderhoudsregels!$H18="",I$4=Onderhoudsregels!$G18,MOD(I$4-Onderhoudsregels!$G18,Onderhoudsregels!$H18)=0)),ROUND(Onderhoudsregels!$M18*(1+prijsstijging)^MAX(0,I$4-prijspeil)*opslagfactor,0),""))</f>
      </c>
      <c r="J18" s="12">
        <f>IF(OR(Onderhoudsregels!$G18="",Onderhoudsregels!$M18=""),"",IF(AND(J$4&gt;=Onderhoudsregels!$G18,IF(Onderhoudsregels!$H18="",J$4=Onderhoudsregels!$G18,MOD(J$4-Onderhoudsregels!$G18,Onderhoudsregels!$H18)=0)),ROUND(Onderhoudsregels!$M18*(1+prijsstijging)^MAX(0,J$4-prijspeil)*opslagfactor,0),""))</f>
      </c>
      <c r="K18" s="12">
        <f>IF(OR(Onderhoudsregels!$G18="",Onderhoudsregels!$M18=""),"",IF(AND(K$4&gt;=Onderhoudsregels!$G18,IF(Onderhoudsregels!$H18="",K$4=Onderhoudsregels!$G18,MOD(K$4-Onderhoudsregels!$G18,Onderhoudsregels!$H18)=0)),ROUND(Onderhoudsregels!$M18*(1+prijsstijging)^MAX(0,K$4-prijspeil)*opslagfactor,0),""))</f>
      </c>
      <c r="L18" s="12">
        <f>IF(OR(Onderhoudsregels!$G18="",Onderhoudsregels!$M18=""),"",IF(AND(L$4&gt;=Onderhoudsregels!$G18,IF(Onderhoudsregels!$H18="",L$4=Onderhoudsregels!$G18,MOD(L$4-Onderhoudsregels!$G18,Onderhoudsregels!$H18)=0)),ROUND(Onderhoudsregels!$M18*(1+prijsstijging)^MAX(0,L$4-prijspeil)*opslagfactor,0),""))</f>
      </c>
      <c r="M18" s="12">
        <f>IF(OR(Onderhoudsregels!$G18="",Onderhoudsregels!$M18=""),"",IF(AND(M$4&gt;=Onderhoudsregels!$G18,IF(Onderhoudsregels!$H18="",M$4=Onderhoudsregels!$G18,MOD(M$4-Onderhoudsregels!$G18,Onderhoudsregels!$H18)=0)),ROUND(Onderhoudsregels!$M18*(1+prijsstijging)^MAX(0,M$4-prijspeil)*opslagfactor,0),""))</f>
      </c>
    </row>
    <row r="19">
      <c r="A19" s="11">
        <f>IF(Onderhoudsregels!$E19="","",Onderhoudsregels!$A19&amp;"")</f>
      </c>
      <c r="B19" s="11">
        <f>IF(Onderhoudsregels!$E19="","",Onderhoudsregels!$B19&amp;"")</f>
      </c>
      <c r="C19" s="11">
        <f>IF(Onderhoudsregels!$E19="","",Onderhoudsregels!$E19)</f>
      </c>
      <c r="D19" s="12">
        <f>IF(OR(Onderhoudsregels!$G19="",Onderhoudsregels!$M19=""),"",IF(AND(D$4&gt;=Onderhoudsregels!$G19,IF(Onderhoudsregels!$H19="",D$4=Onderhoudsregels!$G19,MOD(D$4-Onderhoudsregels!$G19,Onderhoudsregels!$H19)=0)),ROUND(Onderhoudsregels!$M19*(1+prijsstijging)^MAX(0,D$4-prijspeil)*opslagfactor,0),""))</f>
      </c>
      <c r="E19" s="12">
        <f>IF(OR(Onderhoudsregels!$G19="",Onderhoudsregels!$M19=""),"",IF(AND(E$4&gt;=Onderhoudsregels!$G19,IF(Onderhoudsregels!$H19="",E$4=Onderhoudsregels!$G19,MOD(E$4-Onderhoudsregels!$G19,Onderhoudsregels!$H19)=0)),ROUND(Onderhoudsregels!$M19*(1+prijsstijging)^MAX(0,E$4-prijspeil)*opslagfactor,0),""))</f>
      </c>
      <c r="F19" s="12">
        <f>IF(OR(Onderhoudsregels!$G19="",Onderhoudsregels!$M19=""),"",IF(AND(F$4&gt;=Onderhoudsregels!$G19,IF(Onderhoudsregels!$H19="",F$4=Onderhoudsregels!$G19,MOD(F$4-Onderhoudsregels!$G19,Onderhoudsregels!$H19)=0)),ROUND(Onderhoudsregels!$M19*(1+prijsstijging)^MAX(0,F$4-prijspeil)*opslagfactor,0),""))</f>
      </c>
      <c r="G19" s="12">
        <f>IF(OR(Onderhoudsregels!$G19="",Onderhoudsregels!$M19=""),"",IF(AND(G$4&gt;=Onderhoudsregels!$G19,IF(Onderhoudsregels!$H19="",G$4=Onderhoudsregels!$G19,MOD(G$4-Onderhoudsregels!$G19,Onderhoudsregels!$H19)=0)),ROUND(Onderhoudsregels!$M19*(1+prijsstijging)^MAX(0,G$4-prijspeil)*opslagfactor,0),""))</f>
      </c>
      <c r="H19" s="12">
        <f>IF(OR(Onderhoudsregels!$G19="",Onderhoudsregels!$M19=""),"",IF(AND(H$4&gt;=Onderhoudsregels!$G19,IF(Onderhoudsregels!$H19="",H$4=Onderhoudsregels!$G19,MOD(H$4-Onderhoudsregels!$G19,Onderhoudsregels!$H19)=0)),ROUND(Onderhoudsregels!$M19*(1+prijsstijging)^MAX(0,H$4-prijspeil)*opslagfactor,0),""))</f>
      </c>
      <c r="I19" s="12">
        <f>IF(OR(Onderhoudsregels!$G19="",Onderhoudsregels!$M19=""),"",IF(AND(I$4&gt;=Onderhoudsregels!$G19,IF(Onderhoudsregels!$H19="",I$4=Onderhoudsregels!$G19,MOD(I$4-Onderhoudsregels!$G19,Onderhoudsregels!$H19)=0)),ROUND(Onderhoudsregels!$M19*(1+prijsstijging)^MAX(0,I$4-prijspeil)*opslagfactor,0),""))</f>
      </c>
      <c r="J19" s="12">
        <f>IF(OR(Onderhoudsregels!$G19="",Onderhoudsregels!$M19=""),"",IF(AND(J$4&gt;=Onderhoudsregels!$G19,IF(Onderhoudsregels!$H19="",J$4=Onderhoudsregels!$G19,MOD(J$4-Onderhoudsregels!$G19,Onderhoudsregels!$H19)=0)),ROUND(Onderhoudsregels!$M19*(1+prijsstijging)^MAX(0,J$4-prijspeil)*opslagfactor,0),""))</f>
      </c>
      <c r="K19" s="12">
        <f>IF(OR(Onderhoudsregels!$G19="",Onderhoudsregels!$M19=""),"",IF(AND(K$4&gt;=Onderhoudsregels!$G19,IF(Onderhoudsregels!$H19="",K$4=Onderhoudsregels!$G19,MOD(K$4-Onderhoudsregels!$G19,Onderhoudsregels!$H19)=0)),ROUND(Onderhoudsregels!$M19*(1+prijsstijging)^MAX(0,K$4-prijspeil)*opslagfactor,0),""))</f>
      </c>
      <c r="L19" s="12">
        <f>IF(OR(Onderhoudsregels!$G19="",Onderhoudsregels!$M19=""),"",IF(AND(L$4&gt;=Onderhoudsregels!$G19,IF(Onderhoudsregels!$H19="",L$4=Onderhoudsregels!$G19,MOD(L$4-Onderhoudsregels!$G19,Onderhoudsregels!$H19)=0)),ROUND(Onderhoudsregels!$M19*(1+prijsstijging)^MAX(0,L$4-prijspeil)*opslagfactor,0),""))</f>
      </c>
      <c r="M19" s="12">
        <f>IF(OR(Onderhoudsregels!$G19="",Onderhoudsregels!$M19=""),"",IF(AND(M$4&gt;=Onderhoudsregels!$G19,IF(Onderhoudsregels!$H19="",M$4=Onderhoudsregels!$G19,MOD(M$4-Onderhoudsregels!$G19,Onderhoudsregels!$H19)=0)),ROUND(Onderhoudsregels!$M19*(1+prijsstijging)^MAX(0,M$4-prijspeil)*opslagfactor,0),""))</f>
      </c>
    </row>
    <row r="20">
      <c r="A20" s="11">
        <f>IF(Onderhoudsregels!$E20="","",Onderhoudsregels!$A20&amp;"")</f>
      </c>
      <c r="B20" s="11">
        <f>IF(Onderhoudsregels!$E20="","",Onderhoudsregels!$B20&amp;"")</f>
      </c>
      <c r="C20" s="11">
        <f>IF(Onderhoudsregels!$E20="","",Onderhoudsregels!$E20)</f>
      </c>
      <c r="D20" s="12">
        <f>IF(OR(Onderhoudsregels!$G20="",Onderhoudsregels!$M20=""),"",IF(AND(D$4&gt;=Onderhoudsregels!$G20,IF(Onderhoudsregels!$H20="",D$4=Onderhoudsregels!$G20,MOD(D$4-Onderhoudsregels!$G20,Onderhoudsregels!$H20)=0)),ROUND(Onderhoudsregels!$M20*(1+prijsstijging)^MAX(0,D$4-prijspeil)*opslagfactor,0),""))</f>
      </c>
      <c r="E20" s="12">
        <f>IF(OR(Onderhoudsregels!$G20="",Onderhoudsregels!$M20=""),"",IF(AND(E$4&gt;=Onderhoudsregels!$G20,IF(Onderhoudsregels!$H20="",E$4=Onderhoudsregels!$G20,MOD(E$4-Onderhoudsregels!$G20,Onderhoudsregels!$H20)=0)),ROUND(Onderhoudsregels!$M20*(1+prijsstijging)^MAX(0,E$4-prijspeil)*opslagfactor,0),""))</f>
      </c>
      <c r="F20" s="12">
        <f>IF(OR(Onderhoudsregels!$G20="",Onderhoudsregels!$M20=""),"",IF(AND(F$4&gt;=Onderhoudsregels!$G20,IF(Onderhoudsregels!$H20="",F$4=Onderhoudsregels!$G20,MOD(F$4-Onderhoudsregels!$G20,Onderhoudsregels!$H20)=0)),ROUND(Onderhoudsregels!$M20*(1+prijsstijging)^MAX(0,F$4-prijspeil)*opslagfactor,0),""))</f>
      </c>
      <c r="G20" s="12">
        <f>IF(OR(Onderhoudsregels!$G20="",Onderhoudsregels!$M20=""),"",IF(AND(G$4&gt;=Onderhoudsregels!$G20,IF(Onderhoudsregels!$H20="",G$4=Onderhoudsregels!$G20,MOD(G$4-Onderhoudsregels!$G20,Onderhoudsregels!$H20)=0)),ROUND(Onderhoudsregels!$M20*(1+prijsstijging)^MAX(0,G$4-prijspeil)*opslagfactor,0),""))</f>
      </c>
      <c r="H20" s="12">
        <f>IF(OR(Onderhoudsregels!$G20="",Onderhoudsregels!$M20=""),"",IF(AND(H$4&gt;=Onderhoudsregels!$G20,IF(Onderhoudsregels!$H20="",H$4=Onderhoudsregels!$G20,MOD(H$4-Onderhoudsregels!$G20,Onderhoudsregels!$H20)=0)),ROUND(Onderhoudsregels!$M20*(1+prijsstijging)^MAX(0,H$4-prijspeil)*opslagfactor,0),""))</f>
      </c>
      <c r="I20" s="12">
        <f>IF(OR(Onderhoudsregels!$G20="",Onderhoudsregels!$M20=""),"",IF(AND(I$4&gt;=Onderhoudsregels!$G20,IF(Onderhoudsregels!$H20="",I$4=Onderhoudsregels!$G20,MOD(I$4-Onderhoudsregels!$G20,Onderhoudsregels!$H20)=0)),ROUND(Onderhoudsregels!$M20*(1+prijsstijging)^MAX(0,I$4-prijspeil)*opslagfactor,0),""))</f>
      </c>
      <c r="J20" s="12">
        <f>IF(OR(Onderhoudsregels!$G20="",Onderhoudsregels!$M20=""),"",IF(AND(J$4&gt;=Onderhoudsregels!$G20,IF(Onderhoudsregels!$H20="",J$4=Onderhoudsregels!$G20,MOD(J$4-Onderhoudsregels!$G20,Onderhoudsregels!$H20)=0)),ROUND(Onderhoudsregels!$M20*(1+prijsstijging)^MAX(0,J$4-prijspeil)*opslagfactor,0),""))</f>
      </c>
      <c r="K20" s="12">
        <f>IF(OR(Onderhoudsregels!$G20="",Onderhoudsregels!$M20=""),"",IF(AND(K$4&gt;=Onderhoudsregels!$G20,IF(Onderhoudsregels!$H20="",K$4=Onderhoudsregels!$G20,MOD(K$4-Onderhoudsregels!$G20,Onderhoudsregels!$H20)=0)),ROUND(Onderhoudsregels!$M20*(1+prijsstijging)^MAX(0,K$4-prijspeil)*opslagfactor,0),""))</f>
      </c>
      <c r="L20" s="12">
        <f>IF(OR(Onderhoudsregels!$G20="",Onderhoudsregels!$M20=""),"",IF(AND(L$4&gt;=Onderhoudsregels!$G20,IF(Onderhoudsregels!$H20="",L$4=Onderhoudsregels!$G20,MOD(L$4-Onderhoudsregels!$G20,Onderhoudsregels!$H20)=0)),ROUND(Onderhoudsregels!$M20*(1+prijsstijging)^MAX(0,L$4-prijspeil)*opslagfactor,0),""))</f>
      </c>
      <c r="M20" s="12">
        <f>IF(OR(Onderhoudsregels!$G20="",Onderhoudsregels!$M20=""),"",IF(AND(M$4&gt;=Onderhoudsregels!$G20,IF(Onderhoudsregels!$H20="",M$4=Onderhoudsregels!$G20,MOD(M$4-Onderhoudsregels!$G20,Onderhoudsregels!$H20)=0)),ROUND(Onderhoudsregels!$M20*(1+prijsstijging)^MAX(0,M$4-prijspeil)*opslagfactor,0),""))</f>
      </c>
    </row>
    <row r="21">
      <c r="A21" s="11">
        <f>IF(Onderhoudsregels!$E21="","",Onderhoudsregels!$A21&amp;"")</f>
      </c>
      <c r="B21" s="11">
        <f>IF(Onderhoudsregels!$E21="","",Onderhoudsregels!$B21&amp;"")</f>
      </c>
      <c r="C21" s="11">
        <f>IF(Onderhoudsregels!$E21="","",Onderhoudsregels!$E21)</f>
      </c>
      <c r="D21" s="12">
        <f>IF(OR(Onderhoudsregels!$G21="",Onderhoudsregels!$M21=""),"",IF(AND(D$4&gt;=Onderhoudsregels!$G21,IF(Onderhoudsregels!$H21="",D$4=Onderhoudsregels!$G21,MOD(D$4-Onderhoudsregels!$G21,Onderhoudsregels!$H21)=0)),ROUND(Onderhoudsregels!$M21*(1+prijsstijging)^MAX(0,D$4-prijspeil)*opslagfactor,0),""))</f>
      </c>
      <c r="E21" s="12">
        <f>IF(OR(Onderhoudsregels!$G21="",Onderhoudsregels!$M21=""),"",IF(AND(E$4&gt;=Onderhoudsregels!$G21,IF(Onderhoudsregels!$H21="",E$4=Onderhoudsregels!$G21,MOD(E$4-Onderhoudsregels!$G21,Onderhoudsregels!$H21)=0)),ROUND(Onderhoudsregels!$M21*(1+prijsstijging)^MAX(0,E$4-prijspeil)*opslagfactor,0),""))</f>
      </c>
      <c r="F21" s="12">
        <f>IF(OR(Onderhoudsregels!$G21="",Onderhoudsregels!$M21=""),"",IF(AND(F$4&gt;=Onderhoudsregels!$G21,IF(Onderhoudsregels!$H21="",F$4=Onderhoudsregels!$G21,MOD(F$4-Onderhoudsregels!$G21,Onderhoudsregels!$H21)=0)),ROUND(Onderhoudsregels!$M21*(1+prijsstijging)^MAX(0,F$4-prijspeil)*opslagfactor,0),""))</f>
      </c>
      <c r="G21" s="12">
        <f>IF(OR(Onderhoudsregels!$G21="",Onderhoudsregels!$M21=""),"",IF(AND(G$4&gt;=Onderhoudsregels!$G21,IF(Onderhoudsregels!$H21="",G$4=Onderhoudsregels!$G21,MOD(G$4-Onderhoudsregels!$G21,Onderhoudsregels!$H21)=0)),ROUND(Onderhoudsregels!$M21*(1+prijsstijging)^MAX(0,G$4-prijspeil)*opslagfactor,0),""))</f>
      </c>
      <c r="H21" s="12">
        <f>IF(OR(Onderhoudsregels!$G21="",Onderhoudsregels!$M21=""),"",IF(AND(H$4&gt;=Onderhoudsregels!$G21,IF(Onderhoudsregels!$H21="",H$4=Onderhoudsregels!$G21,MOD(H$4-Onderhoudsregels!$G21,Onderhoudsregels!$H21)=0)),ROUND(Onderhoudsregels!$M21*(1+prijsstijging)^MAX(0,H$4-prijspeil)*opslagfactor,0),""))</f>
      </c>
      <c r="I21" s="12">
        <f>IF(OR(Onderhoudsregels!$G21="",Onderhoudsregels!$M21=""),"",IF(AND(I$4&gt;=Onderhoudsregels!$G21,IF(Onderhoudsregels!$H21="",I$4=Onderhoudsregels!$G21,MOD(I$4-Onderhoudsregels!$G21,Onderhoudsregels!$H21)=0)),ROUND(Onderhoudsregels!$M21*(1+prijsstijging)^MAX(0,I$4-prijspeil)*opslagfactor,0),""))</f>
      </c>
      <c r="J21" s="12">
        <f>IF(OR(Onderhoudsregels!$G21="",Onderhoudsregels!$M21=""),"",IF(AND(J$4&gt;=Onderhoudsregels!$G21,IF(Onderhoudsregels!$H21="",J$4=Onderhoudsregels!$G21,MOD(J$4-Onderhoudsregels!$G21,Onderhoudsregels!$H21)=0)),ROUND(Onderhoudsregels!$M21*(1+prijsstijging)^MAX(0,J$4-prijspeil)*opslagfactor,0),""))</f>
      </c>
      <c r="K21" s="12">
        <f>IF(OR(Onderhoudsregels!$G21="",Onderhoudsregels!$M21=""),"",IF(AND(K$4&gt;=Onderhoudsregels!$G21,IF(Onderhoudsregels!$H21="",K$4=Onderhoudsregels!$G21,MOD(K$4-Onderhoudsregels!$G21,Onderhoudsregels!$H21)=0)),ROUND(Onderhoudsregels!$M21*(1+prijsstijging)^MAX(0,K$4-prijspeil)*opslagfactor,0),""))</f>
      </c>
      <c r="L21" s="12">
        <f>IF(OR(Onderhoudsregels!$G21="",Onderhoudsregels!$M21=""),"",IF(AND(L$4&gt;=Onderhoudsregels!$G21,IF(Onderhoudsregels!$H21="",L$4=Onderhoudsregels!$G21,MOD(L$4-Onderhoudsregels!$G21,Onderhoudsregels!$H21)=0)),ROUND(Onderhoudsregels!$M21*(1+prijsstijging)^MAX(0,L$4-prijspeil)*opslagfactor,0),""))</f>
      </c>
      <c r="M21" s="12">
        <f>IF(OR(Onderhoudsregels!$G21="",Onderhoudsregels!$M21=""),"",IF(AND(M$4&gt;=Onderhoudsregels!$G21,IF(Onderhoudsregels!$H21="",M$4=Onderhoudsregels!$G21,MOD(M$4-Onderhoudsregels!$G21,Onderhoudsregels!$H21)=0)),ROUND(Onderhoudsregels!$M21*(1+prijsstijging)^MAX(0,M$4-prijspeil)*opslagfactor,0),""))</f>
      </c>
    </row>
    <row r="22">
      <c r="A22" s="11">
        <f>IF(Onderhoudsregels!$E22="","",Onderhoudsregels!$A22&amp;"")</f>
      </c>
      <c r="B22" s="11">
        <f>IF(Onderhoudsregels!$E22="","",Onderhoudsregels!$B22&amp;"")</f>
      </c>
      <c r="C22" s="11">
        <f>IF(Onderhoudsregels!$E22="","",Onderhoudsregels!$E22)</f>
      </c>
      <c r="D22" s="12">
        <f>IF(OR(Onderhoudsregels!$G22="",Onderhoudsregels!$M22=""),"",IF(AND(D$4&gt;=Onderhoudsregels!$G22,IF(Onderhoudsregels!$H22="",D$4=Onderhoudsregels!$G22,MOD(D$4-Onderhoudsregels!$G22,Onderhoudsregels!$H22)=0)),ROUND(Onderhoudsregels!$M22*(1+prijsstijging)^MAX(0,D$4-prijspeil)*opslagfactor,0),""))</f>
      </c>
      <c r="E22" s="12">
        <f>IF(OR(Onderhoudsregels!$G22="",Onderhoudsregels!$M22=""),"",IF(AND(E$4&gt;=Onderhoudsregels!$G22,IF(Onderhoudsregels!$H22="",E$4=Onderhoudsregels!$G22,MOD(E$4-Onderhoudsregels!$G22,Onderhoudsregels!$H22)=0)),ROUND(Onderhoudsregels!$M22*(1+prijsstijging)^MAX(0,E$4-prijspeil)*opslagfactor,0),""))</f>
      </c>
      <c r="F22" s="12">
        <f>IF(OR(Onderhoudsregels!$G22="",Onderhoudsregels!$M22=""),"",IF(AND(F$4&gt;=Onderhoudsregels!$G22,IF(Onderhoudsregels!$H22="",F$4=Onderhoudsregels!$G22,MOD(F$4-Onderhoudsregels!$G22,Onderhoudsregels!$H22)=0)),ROUND(Onderhoudsregels!$M22*(1+prijsstijging)^MAX(0,F$4-prijspeil)*opslagfactor,0),""))</f>
      </c>
      <c r="G22" s="12">
        <f>IF(OR(Onderhoudsregels!$G22="",Onderhoudsregels!$M22=""),"",IF(AND(G$4&gt;=Onderhoudsregels!$G22,IF(Onderhoudsregels!$H22="",G$4=Onderhoudsregels!$G22,MOD(G$4-Onderhoudsregels!$G22,Onderhoudsregels!$H22)=0)),ROUND(Onderhoudsregels!$M22*(1+prijsstijging)^MAX(0,G$4-prijspeil)*opslagfactor,0),""))</f>
      </c>
      <c r="H22" s="12">
        <f>IF(OR(Onderhoudsregels!$G22="",Onderhoudsregels!$M22=""),"",IF(AND(H$4&gt;=Onderhoudsregels!$G22,IF(Onderhoudsregels!$H22="",H$4=Onderhoudsregels!$G22,MOD(H$4-Onderhoudsregels!$G22,Onderhoudsregels!$H22)=0)),ROUND(Onderhoudsregels!$M22*(1+prijsstijging)^MAX(0,H$4-prijspeil)*opslagfactor,0),""))</f>
      </c>
      <c r="I22" s="12">
        <f>IF(OR(Onderhoudsregels!$G22="",Onderhoudsregels!$M22=""),"",IF(AND(I$4&gt;=Onderhoudsregels!$G22,IF(Onderhoudsregels!$H22="",I$4=Onderhoudsregels!$G22,MOD(I$4-Onderhoudsregels!$G22,Onderhoudsregels!$H22)=0)),ROUND(Onderhoudsregels!$M22*(1+prijsstijging)^MAX(0,I$4-prijspeil)*opslagfactor,0),""))</f>
      </c>
      <c r="J22" s="12">
        <f>IF(OR(Onderhoudsregels!$G22="",Onderhoudsregels!$M22=""),"",IF(AND(J$4&gt;=Onderhoudsregels!$G22,IF(Onderhoudsregels!$H22="",J$4=Onderhoudsregels!$G22,MOD(J$4-Onderhoudsregels!$G22,Onderhoudsregels!$H22)=0)),ROUND(Onderhoudsregels!$M22*(1+prijsstijging)^MAX(0,J$4-prijspeil)*opslagfactor,0),""))</f>
      </c>
      <c r="K22" s="12">
        <f>IF(OR(Onderhoudsregels!$G22="",Onderhoudsregels!$M22=""),"",IF(AND(K$4&gt;=Onderhoudsregels!$G22,IF(Onderhoudsregels!$H22="",K$4=Onderhoudsregels!$G22,MOD(K$4-Onderhoudsregels!$G22,Onderhoudsregels!$H22)=0)),ROUND(Onderhoudsregels!$M22*(1+prijsstijging)^MAX(0,K$4-prijspeil)*opslagfactor,0),""))</f>
      </c>
      <c r="L22" s="12">
        <f>IF(OR(Onderhoudsregels!$G22="",Onderhoudsregels!$M22=""),"",IF(AND(L$4&gt;=Onderhoudsregels!$G22,IF(Onderhoudsregels!$H22="",L$4=Onderhoudsregels!$G22,MOD(L$4-Onderhoudsregels!$G22,Onderhoudsregels!$H22)=0)),ROUND(Onderhoudsregels!$M22*(1+prijsstijging)^MAX(0,L$4-prijspeil)*opslagfactor,0),""))</f>
      </c>
      <c r="M22" s="12">
        <f>IF(OR(Onderhoudsregels!$G22="",Onderhoudsregels!$M22=""),"",IF(AND(M$4&gt;=Onderhoudsregels!$G22,IF(Onderhoudsregels!$H22="",M$4=Onderhoudsregels!$G22,MOD(M$4-Onderhoudsregels!$G22,Onderhoudsregels!$H22)=0)),ROUND(Onderhoudsregels!$M22*(1+prijsstijging)^MAX(0,M$4-prijspeil)*opslagfactor,0),""))</f>
      </c>
    </row>
    <row r="23">
      <c r="A23" s="11">
        <f>IF(Onderhoudsregels!$E23="","",Onderhoudsregels!$A23&amp;"")</f>
      </c>
      <c r="B23" s="11">
        <f>IF(Onderhoudsregels!$E23="","",Onderhoudsregels!$B23&amp;"")</f>
      </c>
      <c r="C23" s="11">
        <f>IF(Onderhoudsregels!$E23="","",Onderhoudsregels!$E23)</f>
      </c>
      <c r="D23" s="12">
        <f>IF(OR(Onderhoudsregels!$G23="",Onderhoudsregels!$M23=""),"",IF(AND(D$4&gt;=Onderhoudsregels!$G23,IF(Onderhoudsregels!$H23="",D$4=Onderhoudsregels!$G23,MOD(D$4-Onderhoudsregels!$G23,Onderhoudsregels!$H23)=0)),ROUND(Onderhoudsregels!$M23*(1+prijsstijging)^MAX(0,D$4-prijspeil)*opslagfactor,0),""))</f>
      </c>
      <c r="E23" s="12">
        <f>IF(OR(Onderhoudsregels!$G23="",Onderhoudsregels!$M23=""),"",IF(AND(E$4&gt;=Onderhoudsregels!$G23,IF(Onderhoudsregels!$H23="",E$4=Onderhoudsregels!$G23,MOD(E$4-Onderhoudsregels!$G23,Onderhoudsregels!$H23)=0)),ROUND(Onderhoudsregels!$M23*(1+prijsstijging)^MAX(0,E$4-prijspeil)*opslagfactor,0),""))</f>
      </c>
      <c r="F23" s="12">
        <f>IF(OR(Onderhoudsregels!$G23="",Onderhoudsregels!$M23=""),"",IF(AND(F$4&gt;=Onderhoudsregels!$G23,IF(Onderhoudsregels!$H23="",F$4=Onderhoudsregels!$G23,MOD(F$4-Onderhoudsregels!$G23,Onderhoudsregels!$H23)=0)),ROUND(Onderhoudsregels!$M23*(1+prijsstijging)^MAX(0,F$4-prijspeil)*opslagfactor,0),""))</f>
      </c>
      <c r="G23" s="12">
        <f>IF(OR(Onderhoudsregels!$G23="",Onderhoudsregels!$M23=""),"",IF(AND(G$4&gt;=Onderhoudsregels!$G23,IF(Onderhoudsregels!$H23="",G$4=Onderhoudsregels!$G23,MOD(G$4-Onderhoudsregels!$G23,Onderhoudsregels!$H23)=0)),ROUND(Onderhoudsregels!$M23*(1+prijsstijging)^MAX(0,G$4-prijspeil)*opslagfactor,0),""))</f>
      </c>
      <c r="H23" s="12">
        <f>IF(OR(Onderhoudsregels!$G23="",Onderhoudsregels!$M23=""),"",IF(AND(H$4&gt;=Onderhoudsregels!$G23,IF(Onderhoudsregels!$H23="",H$4=Onderhoudsregels!$G23,MOD(H$4-Onderhoudsregels!$G23,Onderhoudsregels!$H23)=0)),ROUND(Onderhoudsregels!$M23*(1+prijsstijging)^MAX(0,H$4-prijspeil)*opslagfactor,0),""))</f>
      </c>
      <c r="I23" s="12">
        <f>IF(OR(Onderhoudsregels!$G23="",Onderhoudsregels!$M23=""),"",IF(AND(I$4&gt;=Onderhoudsregels!$G23,IF(Onderhoudsregels!$H23="",I$4=Onderhoudsregels!$G23,MOD(I$4-Onderhoudsregels!$G23,Onderhoudsregels!$H23)=0)),ROUND(Onderhoudsregels!$M23*(1+prijsstijging)^MAX(0,I$4-prijspeil)*opslagfactor,0),""))</f>
      </c>
      <c r="J23" s="12">
        <f>IF(OR(Onderhoudsregels!$G23="",Onderhoudsregels!$M23=""),"",IF(AND(J$4&gt;=Onderhoudsregels!$G23,IF(Onderhoudsregels!$H23="",J$4=Onderhoudsregels!$G23,MOD(J$4-Onderhoudsregels!$G23,Onderhoudsregels!$H23)=0)),ROUND(Onderhoudsregels!$M23*(1+prijsstijging)^MAX(0,J$4-prijspeil)*opslagfactor,0),""))</f>
      </c>
      <c r="K23" s="12">
        <f>IF(OR(Onderhoudsregels!$G23="",Onderhoudsregels!$M23=""),"",IF(AND(K$4&gt;=Onderhoudsregels!$G23,IF(Onderhoudsregels!$H23="",K$4=Onderhoudsregels!$G23,MOD(K$4-Onderhoudsregels!$G23,Onderhoudsregels!$H23)=0)),ROUND(Onderhoudsregels!$M23*(1+prijsstijging)^MAX(0,K$4-prijspeil)*opslagfactor,0),""))</f>
      </c>
      <c r="L23" s="12">
        <f>IF(OR(Onderhoudsregels!$G23="",Onderhoudsregels!$M23=""),"",IF(AND(L$4&gt;=Onderhoudsregels!$G23,IF(Onderhoudsregels!$H23="",L$4=Onderhoudsregels!$G23,MOD(L$4-Onderhoudsregels!$G23,Onderhoudsregels!$H23)=0)),ROUND(Onderhoudsregels!$M23*(1+prijsstijging)^MAX(0,L$4-prijspeil)*opslagfactor,0),""))</f>
      </c>
      <c r="M23" s="12">
        <f>IF(OR(Onderhoudsregels!$G23="",Onderhoudsregels!$M23=""),"",IF(AND(M$4&gt;=Onderhoudsregels!$G23,IF(Onderhoudsregels!$H23="",M$4=Onderhoudsregels!$G23,MOD(M$4-Onderhoudsregels!$G23,Onderhoudsregels!$H23)=0)),ROUND(Onderhoudsregels!$M23*(1+prijsstijging)^MAX(0,M$4-prijspeil)*opslagfactor,0),""))</f>
      </c>
    </row>
    <row r="24">
      <c r="A24" s="11">
        <f>IF(Onderhoudsregels!$E24="","",Onderhoudsregels!$A24&amp;"")</f>
      </c>
      <c r="B24" s="11">
        <f>IF(Onderhoudsregels!$E24="","",Onderhoudsregels!$B24&amp;"")</f>
      </c>
      <c r="C24" s="11">
        <f>IF(Onderhoudsregels!$E24="","",Onderhoudsregels!$E24)</f>
      </c>
      <c r="D24" s="12">
        <f>IF(OR(Onderhoudsregels!$G24="",Onderhoudsregels!$M24=""),"",IF(AND(D$4&gt;=Onderhoudsregels!$G24,IF(Onderhoudsregels!$H24="",D$4=Onderhoudsregels!$G24,MOD(D$4-Onderhoudsregels!$G24,Onderhoudsregels!$H24)=0)),ROUND(Onderhoudsregels!$M24*(1+prijsstijging)^MAX(0,D$4-prijspeil)*opslagfactor,0),""))</f>
      </c>
      <c r="E24" s="12">
        <f>IF(OR(Onderhoudsregels!$G24="",Onderhoudsregels!$M24=""),"",IF(AND(E$4&gt;=Onderhoudsregels!$G24,IF(Onderhoudsregels!$H24="",E$4=Onderhoudsregels!$G24,MOD(E$4-Onderhoudsregels!$G24,Onderhoudsregels!$H24)=0)),ROUND(Onderhoudsregels!$M24*(1+prijsstijging)^MAX(0,E$4-prijspeil)*opslagfactor,0),""))</f>
      </c>
      <c r="F24" s="12">
        <f>IF(OR(Onderhoudsregels!$G24="",Onderhoudsregels!$M24=""),"",IF(AND(F$4&gt;=Onderhoudsregels!$G24,IF(Onderhoudsregels!$H24="",F$4=Onderhoudsregels!$G24,MOD(F$4-Onderhoudsregels!$G24,Onderhoudsregels!$H24)=0)),ROUND(Onderhoudsregels!$M24*(1+prijsstijging)^MAX(0,F$4-prijspeil)*opslagfactor,0),""))</f>
      </c>
      <c r="G24" s="12">
        <f>IF(OR(Onderhoudsregels!$G24="",Onderhoudsregels!$M24=""),"",IF(AND(G$4&gt;=Onderhoudsregels!$G24,IF(Onderhoudsregels!$H24="",G$4=Onderhoudsregels!$G24,MOD(G$4-Onderhoudsregels!$G24,Onderhoudsregels!$H24)=0)),ROUND(Onderhoudsregels!$M24*(1+prijsstijging)^MAX(0,G$4-prijspeil)*opslagfactor,0),""))</f>
      </c>
      <c r="H24" s="12">
        <f>IF(OR(Onderhoudsregels!$G24="",Onderhoudsregels!$M24=""),"",IF(AND(H$4&gt;=Onderhoudsregels!$G24,IF(Onderhoudsregels!$H24="",H$4=Onderhoudsregels!$G24,MOD(H$4-Onderhoudsregels!$G24,Onderhoudsregels!$H24)=0)),ROUND(Onderhoudsregels!$M24*(1+prijsstijging)^MAX(0,H$4-prijspeil)*opslagfactor,0),""))</f>
      </c>
      <c r="I24" s="12">
        <f>IF(OR(Onderhoudsregels!$G24="",Onderhoudsregels!$M24=""),"",IF(AND(I$4&gt;=Onderhoudsregels!$G24,IF(Onderhoudsregels!$H24="",I$4=Onderhoudsregels!$G24,MOD(I$4-Onderhoudsregels!$G24,Onderhoudsregels!$H24)=0)),ROUND(Onderhoudsregels!$M24*(1+prijsstijging)^MAX(0,I$4-prijspeil)*opslagfactor,0),""))</f>
      </c>
      <c r="J24" s="12">
        <f>IF(OR(Onderhoudsregels!$G24="",Onderhoudsregels!$M24=""),"",IF(AND(J$4&gt;=Onderhoudsregels!$G24,IF(Onderhoudsregels!$H24="",J$4=Onderhoudsregels!$G24,MOD(J$4-Onderhoudsregels!$G24,Onderhoudsregels!$H24)=0)),ROUND(Onderhoudsregels!$M24*(1+prijsstijging)^MAX(0,J$4-prijspeil)*opslagfactor,0),""))</f>
      </c>
      <c r="K24" s="12">
        <f>IF(OR(Onderhoudsregels!$G24="",Onderhoudsregels!$M24=""),"",IF(AND(K$4&gt;=Onderhoudsregels!$G24,IF(Onderhoudsregels!$H24="",K$4=Onderhoudsregels!$G24,MOD(K$4-Onderhoudsregels!$G24,Onderhoudsregels!$H24)=0)),ROUND(Onderhoudsregels!$M24*(1+prijsstijging)^MAX(0,K$4-prijspeil)*opslagfactor,0),""))</f>
      </c>
      <c r="L24" s="12">
        <f>IF(OR(Onderhoudsregels!$G24="",Onderhoudsregels!$M24=""),"",IF(AND(L$4&gt;=Onderhoudsregels!$G24,IF(Onderhoudsregels!$H24="",L$4=Onderhoudsregels!$G24,MOD(L$4-Onderhoudsregels!$G24,Onderhoudsregels!$H24)=0)),ROUND(Onderhoudsregels!$M24*(1+prijsstijging)^MAX(0,L$4-prijspeil)*opslagfactor,0),""))</f>
      </c>
      <c r="M24" s="12">
        <f>IF(OR(Onderhoudsregels!$G24="",Onderhoudsregels!$M24=""),"",IF(AND(M$4&gt;=Onderhoudsregels!$G24,IF(Onderhoudsregels!$H24="",M$4=Onderhoudsregels!$G24,MOD(M$4-Onderhoudsregels!$G24,Onderhoudsregels!$H24)=0)),ROUND(Onderhoudsregels!$M24*(1+prijsstijging)^MAX(0,M$4-prijspeil)*opslagfactor,0),""))</f>
      </c>
    </row>
    <row r="25">
      <c r="A25" s="11">
        <f>IF(Onderhoudsregels!$E25="","",Onderhoudsregels!$A25&amp;"")</f>
      </c>
      <c r="B25" s="11">
        <f>IF(Onderhoudsregels!$E25="","",Onderhoudsregels!$B25&amp;"")</f>
      </c>
      <c r="C25" s="11">
        <f>IF(Onderhoudsregels!$E25="","",Onderhoudsregels!$E25)</f>
      </c>
      <c r="D25" s="12">
        <f>IF(OR(Onderhoudsregels!$G25="",Onderhoudsregels!$M25=""),"",IF(AND(D$4&gt;=Onderhoudsregels!$G25,IF(Onderhoudsregels!$H25="",D$4=Onderhoudsregels!$G25,MOD(D$4-Onderhoudsregels!$G25,Onderhoudsregels!$H25)=0)),ROUND(Onderhoudsregels!$M25*(1+prijsstijging)^MAX(0,D$4-prijspeil)*opslagfactor,0),""))</f>
      </c>
      <c r="E25" s="12">
        <f>IF(OR(Onderhoudsregels!$G25="",Onderhoudsregels!$M25=""),"",IF(AND(E$4&gt;=Onderhoudsregels!$G25,IF(Onderhoudsregels!$H25="",E$4=Onderhoudsregels!$G25,MOD(E$4-Onderhoudsregels!$G25,Onderhoudsregels!$H25)=0)),ROUND(Onderhoudsregels!$M25*(1+prijsstijging)^MAX(0,E$4-prijspeil)*opslagfactor,0),""))</f>
      </c>
      <c r="F25" s="12">
        <f>IF(OR(Onderhoudsregels!$G25="",Onderhoudsregels!$M25=""),"",IF(AND(F$4&gt;=Onderhoudsregels!$G25,IF(Onderhoudsregels!$H25="",F$4=Onderhoudsregels!$G25,MOD(F$4-Onderhoudsregels!$G25,Onderhoudsregels!$H25)=0)),ROUND(Onderhoudsregels!$M25*(1+prijsstijging)^MAX(0,F$4-prijspeil)*opslagfactor,0),""))</f>
      </c>
      <c r="G25" s="12">
        <f>IF(OR(Onderhoudsregels!$G25="",Onderhoudsregels!$M25=""),"",IF(AND(G$4&gt;=Onderhoudsregels!$G25,IF(Onderhoudsregels!$H25="",G$4=Onderhoudsregels!$G25,MOD(G$4-Onderhoudsregels!$G25,Onderhoudsregels!$H25)=0)),ROUND(Onderhoudsregels!$M25*(1+prijsstijging)^MAX(0,G$4-prijspeil)*opslagfactor,0),""))</f>
      </c>
      <c r="H25" s="12">
        <f>IF(OR(Onderhoudsregels!$G25="",Onderhoudsregels!$M25=""),"",IF(AND(H$4&gt;=Onderhoudsregels!$G25,IF(Onderhoudsregels!$H25="",H$4=Onderhoudsregels!$G25,MOD(H$4-Onderhoudsregels!$G25,Onderhoudsregels!$H25)=0)),ROUND(Onderhoudsregels!$M25*(1+prijsstijging)^MAX(0,H$4-prijspeil)*opslagfactor,0),""))</f>
      </c>
      <c r="I25" s="12">
        <f>IF(OR(Onderhoudsregels!$G25="",Onderhoudsregels!$M25=""),"",IF(AND(I$4&gt;=Onderhoudsregels!$G25,IF(Onderhoudsregels!$H25="",I$4=Onderhoudsregels!$G25,MOD(I$4-Onderhoudsregels!$G25,Onderhoudsregels!$H25)=0)),ROUND(Onderhoudsregels!$M25*(1+prijsstijging)^MAX(0,I$4-prijspeil)*opslagfactor,0),""))</f>
      </c>
      <c r="J25" s="12">
        <f>IF(OR(Onderhoudsregels!$G25="",Onderhoudsregels!$M25=""),"",IF(AND(J$4&gt;=Onderhoudsregels!$G25,IF(Onderhoudsregels!$H25="",J$4=Onderhoudsregels!$G25,MOD(J$4-Onderhoudsregels!$G25,Onderhoudsregels!$H25)=0)),ROUND(Onderhoudsregels!$M25*(1+prijsstijging)^MAX(0,J$4-prijspeil)*opslagfactor,0),""))</f>
      </c>
      <c r="K25" s="12">
        <f>IF(OR(Onderhoudsregels!$G25="",Onderhoudsregels!$M25=""),"",IF(AND(K$4&gt;=Onderhoudsregels!$G25,IF(Onderhoudsregels!$H25="",K$4=Onderhoudsregels!$G25,MOD(K$4-Onderhoudsregels!$G25,Onderhoudsregels!$H25)=0)),ROUND(Onderhoudsregels!$M25*(1+prijsstijging)^MAX(0,K$4-prijspeil)*opslagfactor,0),""))</f>
      </c>
      <c r="L25" s="12">
        <f>IF(OR(Onderhoudsregels!$G25="",Onderhoudsregels!$M25=""),"",IF(AND(L$4&gt;=Onderhoudsregels!$G25,IF(Onderhoudsregels!$H25="",L$4=Onderhoudsregels!$G25,MOD(L$4-Onderhoudsregels!$G25,Onderhoudsregels!$H25)=0)),ROUND(Onderhoudsregels!$M25*(1+prijsstijging)^MAX(0,L$4-prijspeil)*opslagfactor,0),""))</f>
      </c>
      <c r="M25" s="12">
        <f>IF(OR(Onderhoudsregels!$G25="",Onderhoudsregels!$M25=""),"",IF(AND(M$4&gt;=Onderhoudsregels!$G25,IF(Onderhoudsregels!$H25="",M$4=Onderhoudsregels!$G25,MOD(M$4-Onderhoudsregels!$G25,Onderhoudsregels!$H25)=0)),ROUND(Onderhoudsregels!$M25*(1+prijsstijging)^MAX(0,M$4-prijspeil)*opslagfactor,0),""))</f>
      </c>
    </row>
    <row r="26">
      <c r="A26" s="11">
        <f>IF(Onderhoudsregels!$E26="","",Onderhoudsregels!$A26&amp;"")</f>
      </c>
      <c r="B26" s="11">
        <f>IF(Onderhoudsregels!$E26="","",Onderhoudsregels!$B26&amp;"")</f>
      </c>
      <c r="C26" s="11">
        <f>IF(Onderhoudsregels!$E26="","",Onderhoudsregels!$E26)</f>
      </c>
      <c r="D26" s="12">
        <f>IF(OR(Onderhoudsregels!$G26="",Onderhoudsregels!$M26=""),"",IF(AND(D$4&gt;=Onderhoudsregels!$G26,IF(Onderhoudsregels!$H26="",D$4=Onderhoudsregels!$G26,MOD(D$4-Onderhoudsregels!$G26,Onderhoudsregels!$H26)=0)),ROUND(Onderhoudsregels!$M26*(1+prijsstijging)^MAX(0,D$4-prijspeil)*opslagfactor,0),""))</f>
      </c>
      <c r="E26" s="12">
        <f>IF(OR(Onderhoudsregels!$G26="",Onderhoudsregels!$M26=""),"",IF(AND(E$4&gt;=Onderhoudsregels!$G26,IF(Onderhoudsregels!$H26="",E$4=Onderhoudsregels!$G26,MOD(E$4-Onderhoudsregels!$G26,Onderhoudsregels!$H26)=0)),ROUND(Onderhoudsregels!$M26*(1+prijsstijging)^MAX(0,E$4-prijspeil)*opslagfactor,0),""))</f>
      </c>
      <c r="F26" s="12">
        <f>IF(OR(Onderhoudsregels!$G26="",Onderhoudsregels!$M26=""),"",IF(AND(F$4&gt;=Onderhoudsregels!$G26,IF(Onderhoudsregels!$H26="",F$4=Onderhoudsregels!$G26,MOD(F$4-Onderhoudsregels!$G26,Onderhoudsregels!$H26)=0)),ROUND(Onderhoudsregels!$M26*(1+prijsstijging)^MAX(0,F$4-prijspeil)*opslagfactor,0),""))</f>
      </c>
      <c r="G26" s="12">
        <f>IF(OR(Onderhoudsregels!$G26="",Onderhoudsregels!$M26=""),"",IF(AND(G$4&gt;=Onderhoudsregels!$G26,IF(Onderhoudsregels!$H26="",G$4=Onderhoudsregels!$G26,MOD(G$4-Onderhoudsregels!$G26,Onderhoudsregels!$H26)=0)),ROUND(Onderhoudsregels!$M26*(1+prijsstijging)^MAX(0,G$4-prijspeil)*opslagfactor,0),""))</f>
      </c>
      <c r="H26" s="12">
        <f>IF(OR(Onderhoudsregels!$G26="",Onderhoudsregels!$M26=""),"",IF(AND(H$4&gt;=Onderhoudsregels!$G26,IF(Onderhoudsregels!$H26="",H$4=Onderhoudsregels!$G26,MOD(H$4-Onderhoudsregels!$G26,Onderhoudsregels!$H26)=0)),ROUND(Onderhoudsregels!$M26*(1+prijsstijging)^MAX(0,H$4-prijspeil)*opslagfactor,0),""))</f>
      </c>
      <c r="I26" s="12">
        <f>IF(OR(Onderhoudsregels!$G26="",Onderhoudsregels!$M26=""),"",IF(AND(I$4&gt;=Onderhoudsregels!$G26,IF(Onderhoudsregels!$H26="",I$4=Onderhoudsregels!$G26,MOD(I$4-Onderhoudsregels!$G26,Onderhoudsregels!$H26)=0)),ROUND(Onderhoudsregels!$M26*(1+prijsstijging)^MAX(0,I$4-prijspeil)*opslagfactor,0),""))</f>
      </c>
      <c r="J26" s="12">
        <f>IF(OR(Onderhoudsregels!$G26="",Onderhoudsregels!$M26=""),"",IF(AND(J$4&gt;=Onderhoudsregels!$G26,IF(Onderhoudsregels!$H26="",J$4=Onderhoudsregels!$G26,MOD(J$4-Onderhoudsregels!$G26,Onderhoudsregels!$H26)=0)),ROUND(Onderhoudsregels!$M26*(1+prijsstijging)^MAX(0,J$4-prijspeil)*opslagfactor,0),""))</f>
      </c>
      <c r="K26" s="12">
        <f>IF(OR(Onderhoudsregels!$G26="",Onderhoudsregels!$M26=""),"",IF(AND(K$4&gt;=Onderhoudsregels!$G26,IF(Onderhoudsregels!$H26="",K$4=Onderhoudsregels!$G26,MOD(K$4-Onderhoudsregels!$G26,Onderhoudsregels!$H26)=0)),ROUND(Onderhoudsregels!$M26*(1+prijsstijging)^MAX(0,K$4-prijspeil)*opslagfactor,0),""))</f>
      </c>
      <c r="L26" s="12">
        <f>IF(OR(Onderhoudsregels!$G26="",Onderhoudsregels!$M26=""),"",IF(AND(L$4&gt;=Onderhoudsregels!$G26,IF(Onderhoudsregels!$H26="",L$4=Onderhoudsregels!$G26,MOD(L$4-Onderhoudsregels!$G26,Onderhoudsregels!$H26)=0)),ROUND(Onderhoudsregels!$M26*(1+prijsstijging)^MAX(0,L$4-prijspeil)*opslagfactor,0),""))</f>
      </c>
      <c r="M26" s="12">
        <f>IF(OR(Onderhoudsregels!$G26="",Onderhoudsregels!$M26=""),"",IF(AND(M$4&gt;=Onderhoudsregels!$G26,IF(Onderhoudsregels!$H26="",M$4=Onderhoudsregels!$G26,MOD(M$4-Onderhoudsregels!$G26,Onderhoudsregels!$H26)=0)),ROUND(Onderhoudsregels!$M26*(1+prijsstijging)^MAX(0,M$4-prijspeil)*opslagfactor,0),""))</f>
      </c>
    </row>
    <row r="27">
      <c r="A27" s="11">
        <f>IF(Onderhoudsregels!$E27="","",Onderhoudsregels!$A27&amp;"")</f>
      </c>
      <c r="B27" s="11">
        <f>IF(Onderhoudsregels!$E27="","",Onderhoudsregels!$B27&amp;"")</f>
      </c>
      <c r="C27" s="11">
        <f>IF(Onderhoudsregels!$E27="","",Onderhoudsregels!$E27)</f>
      </c>
      <c r="D27" s="12">
        <f>IF(OR(Onderhoudsregels!$G27="",Onderhoudsregels!$M27=""),"",IF(AND(D$4&gt;=Onderhoudsregels!$G27,IF(Onderhoudsregels!$H27="",D$4=Onderhoudsregels!$G27,MOD(D$4-Onderhoudsregels!$G27,Onderhoudsregels!$H27)=0)),ROUND(Onderhoudsregels!$M27*(1+prijsstijging)^MAX(0,D$4-prijspeil)*opslagfactor,0),""))</f>
      </c>
      <c r="E27" s="12">
        <f>IF(OR(Onderhoudsregels!$G27="",Onderhoudsregels!$M27=""),"",IF(AND(E$4&gt;=Onderhoudsregels!$G27,IF(Onderhoudsregels!$H27="",E$4=Onderhoudsregels!$G27,MOD(E$4-Onderhoudsregels!$G27,Onderhoudsregels!$H27)=0)),ROUND(Onderhoudsregels!$M27*(1+prijsstijging)^MAX(0,E$4-prijspeil)*opslagfactor,0),""))</f>
      </c>
      <c r="F27" s="12">
        <f>IF(OR(Onderhoudsregels!$G27="",Onderhoudsregels!$M27=""),"",IF(AND(F$4&gt;=Onderhoudsregels!$G27,IF(Onderhoudsregels!$H27="",F$4=Onderhoudsregels!$G27,MOD(F$4-Onderhoudsregels!$G27,Onderhoudsregels!$H27)=0)),ROUND(Onderhoudsregels!$M27*(1+prijsstijging)^MAX(0,F$4-prijspeil)*opslagfactor,0),""))</f>
      </c>
      <c r="G27" s="12">
        <f>IF(OR(Onderhoudsregels!$G27="",Onderhoudsregels!$M27=""),"",IF(AND(G$4&gt;=Onderhoudsregels!$G27,IF(Onderhoudsregels!$H27="",G$4=Onderhoudsregels!$G27,MOD(G$4-Onderhoudsregels!$G27,Onderhoudsregels!$H27)=0)),ROUND(Onderhoudsregels!$M27*(1+prijsstijging)^MAX(0,G$4-prijspeil)*opslagfactor,0),""))</f>
      </c>
      <c r="H27" s="12">
        <f>IF(OR(Onderhoudsregels!$G27="",Onderhoudsregels!$M27=""),"",IF(AND(H$4&gt;=Onderhoudsregels!$G27,IF(Onderhoudsregels!$H27="",H$4=Onderhoudsregels!$G27,MOD(H$4-Onderhoudsregels!$G27,Onderhoudsregels!$H27)=0)),ROUND(Onderhoudsregels!$M27*(1+prijsstijging)^MAX(0,H$4-prijspeil)*opslagfactor,0),""))</f>
      </c>
      <c r="I27" s="12">
        <f>IF(OR(Onderhoudsregels!$G27="",Onderhoudsregels!$M27=""),"",IF(AND(I$4&gt;=Onderhoudsregels!$G27,IF(Onderhoudsregels!$H27="",I$4=Onderhoudsregels!$G27,MOD(I$4-Onderhoudsregels!$G27,Onderhoudsregels!$H27)=0)),ROUND(Onderhoudsregels!$M27*(1+prijsstijging)^MAX(0,I$4-prijspeil)*opslagfactor,0),""))</f>
      </c>
      <c r="J27" s="12">
        <f>IF(OR(Onderhoudsregels!$G27="",Onderhoudsregels!$M27=""),"",IF(AND(J$4&gt;=Onderhoudsregels!$G27,IF(Onderhoudsregels!$H27="",J$4=Onderhoudsregels!$G27,MOD(J$4-Onderhoudsregels!$G27,Onderhoudsregels!$H27)=0)),ROUND(Onderhoudsregels!$M27*(1+prijsstijging)^MAX(0,J$4-prijspeil)*opslagfactor,0),""))</f>
      </c>
      <c r="K27" s="12">
        <f>IF(OR(Onderhoudsregels!$G27="",Onderhoudsregels!$M27=""),"",IF(AND(K$4&gt;=Onderhoudsregels!$G27,IF(Onderhoudsregels!$H27="",K$4=Onderhoudsregels!$G27,MOD(K$4-Onderhoudsregels!$G27,Onderhoudsregels!$H27)=0)),ROUND(Onderhoudsregels!$M27*(1+prijsstijging)^MAX(0,K$4-prijspeil)*opslagfactor,0),""))</f>
      </c>
      <c r="L27" s="12">
        <f>IF(OR(Onderhoudsregels!$G27="",Onderhoudsregels!$M27=""),"",IF(AND(L$4&gt;=Onderhoudsregels!$G27,IF(Onderhoudsregels!$H27="",L$4=Onderhoudsregels!$G27,MOD(L$4-Onderhoudsregels!$G27,Onderhoudsregels!$H27)=0)),ROUND(Onderhoudsregels!$M27*(1+prijsstijging)^MAX(0,L$4-prijspeil)*opslagfactor,0),""))</f>
      </c>
      <c r="M27" s="12">
        <f>IF(OR(Onderhoudsregels!$G27="",Onderhoudsregels!$M27=""),"",IF(AND(M$4&gt;=Onderhoudsregels!$G27,IF(Onderhoudsregels!$H27="",M$4=Onderhoudsregels!$G27,MOD(M$4-Onderhoudsregels!$G27,Onderhoudsregels!$H27)=0)),ROUND(Onderhoudsregels!$M27*(1+prijsstijging)^MAX(0,M$4-prijspeil)*opslagfactor,0),""))</f>
      </c>
    </row>
    <row r="28">
      <c r="A28" s="11">
        <f>IF(Onderhoudsregels!$E28="","",Onderhoudsregels!$A28&amp;"")</f>
      </c>
      <c r="B28" s="11">
        <f>IF(Onderhoudsregels!$E28="","",Onderhoudsregels!$B28&amp;"")</f>
      </c>
      <c r="C28" s="11">
        <f>IF(Onderhoudsregels!$E28="","",Onderhoudsregels!$E28)</f>
      </c>
      <c r="D28" s="12">
        <f>IF(OR(Onderhoudsregels!$G28="",Onderhoudsregels!$M28=""),"",IF(AND(D$4&gt;=Onderhoudsregels!$G28,IF(Onderhoudsregels!$H28="",D$4=Onderhoudsregels!$G28,MOD(D$4-Onderhoudsregels!$G28,Onderhoudsregels!$H28)=0)),ROUND(Onderhoudsregels!$M28*(1+prijsstijging)^MAX(0,D$4-prijspeil)*opslagfactor,0),""))</f>
      </c>
      <c r="E28" s="12">
        <f>IF(OR(Onderhoudsregels!$G28="",Onderhoudsregels!$M28=""),"",IF(AND(E$4&gt;=Onderhoudsregels!$G28,IF(Onderhoudsregels!$H28="",E$4=Onderhoudsregels!$G28,MOD(E$4-Onderhoudsregels!$G28,Onderhoudsregels!$H28)=0)),ROUND(Onderhoudsregels!$M28*(1+prijsstijging)^MAX(0,E$4-prijspeil)*opslagfactor,0),""))</f>
      </c>
      <c r="F28" s="12">
        <f>IF(OR(Onderhoudsregels!$G28="",Onderhoudsregels!$M28=""),"",IF(AND(F$4&gt;=Onderhoudsregels!$G28,IF(Onderhoudsregels!$H28="",F$4=Onderhoudsregels!$G28,MOD(F$4-Onderhoudsregels!$G28,Onderhoudsregels!$H28)=0)),ROUND(Onderhoudsregels!$M28*(1+prijsstijging)^MAX(0,F$4-prijspeil)*opslagfactor,0),""))</f>
      </c>
      <c r="G28" s="12">
        <f>IF(OR(Onderhoudsregels!$G28="",Onderhoudsregels!$M28=""),"",IF(AND(G$4&gt;=Onderhoudsregels!$G28,IF(Onderhoudsregels!$H28="",G$4=Onderhoudsregels!$G28,MOD(G$4-Onderhoudsregels!$G28,Onderhoudsregels!$H28)=0)),ROUND(Onderhoudsregels!$M28*(1+prijsstijging)^MAX(0,G$4-prijspeil)*opslagfactor,0),""))</f>
      </c>
      <c r="H28" s="12">
        <f>IF(OR(Onderhoudsregels!$G28="",Onderhoudsregels!$M28=""),"",IF(AND(H$4&gt;=Onderhoudsregels!$G28,IF(Onderhoudsregels!$H28="",H$4=Onderhoudsregels!$G28,MOD(H$4-Onderhoudsregels!$G28,Onderhoudsregels!$H28)=0)),ROUND(Onderhoudsregels!$M28*(1+prijsstijging)^MAX(0,H$4-prijspeil)*opslagfactor,0),""))</f>
      </c>
      <c r="I28" s="12">
        <f>IF(OR(Onderhoudsregels!$G28="",Onderhoudsregels!$M28=""),"",IF(AND(I$4&gt;=Onderhoudsregels!$G28,IF(Onderhoudsregels!$H28="",I$4=Onderhoudsregels!$G28,MOD(I$4-Onderhoudsregels!$G28,Onderhoudsregels!$H28)=0)),ROUND(Onderhoudsregels!$M28*(1+prijsstijging)^MAX(0,I$4-prijspeil)*opslagfactor,0),""))</f>
      </c>
      <c r="J28" s="12">
        <f>IF(OR(Onderhoudsregels!$G28="",Onderhoudsregels!$M28=""),"",IF(AND(J$4&gt;=Onderhoudsregels!$G28,IF(Onderhoudsregels!$H28="",J$4=Onderhoudsregels!$G28,MOD(J$4-Onderhoudsregels!$G28,Onderhoudsregels!$H28)=0)),ROUND(Onderhoudsregels!$M28*(1+prijsstijging)^MAX(0,J$4-prijspeil)*opslagfactor,0),""))</f>
      </c>
      <c r="K28" s="12">
        <f>IF(OR(Onderhoudsregels!$G28="",Onderhoudsregels!$M28=""),"",IF(AND(K$4&gt;=Onderhoudsregels!$G28,IF(Onderhoudsregels!$H28="",K$4=Onderhoudsregels!$G28,MOD(K$4-Onderhoudsregels!$G28,Onderhoudsregels!$H28)=0)),ROUND(Onderhoudsregels!$M28*(1+prijsstijging)^MAX(0,K$4-prijspeil)*opslagfactor,0),""))</f>
      </c>
      <c r="L28" s="12">
        <f>IF(OR(Onderhoudsregels!$G28="",Onderhoudsregels!$M28=""),"",IF(AND(L$4&gt;=Onderhoudsregels!$G28,IF(Onderhoudsregels!$H28="",L$4=Onderhoudsregels!$G28,MOD(L$4-Onderhoudsregels!$G28,Onderhoudsregels!$H28)=0)),ROUND(Onderhoudsregels!$M28*(1+prijsstijging)^MAX(0,L$4-prijspeil)*opslagfactor,0),""))</f>
      </c>
      <c r="M28" s="12">
        <f>IF(OR(Onderhoudsregels!$G28="",Onderhoudsregels!$M28=""),"",IF(AND(M$4&gt;=Onderhoudsregels!$G28,IF(Onderhoudsregels!$H28="",M$4=Onderhoudsregels!$G28,MOD(M$4-Onderhoudsregels!$G28,Onderhoudsregels!$H28)=0)),ROUND(Onderhoudsregels!$M28*(1+prijsstijging)^MAX(0,M$4-prijspeil)*opslagfactor,0),""))</f>
      </c>
    </row>
    <row r="29">
      <c r="A29" s="11">
        <f>IF(Onderhoudsregels!$E29="","",Onderhoudsregels!$A29&amp;"")</f>
      </c>
      <c r="B29" s="11">
        <f>IF(Onderhoudsregels!$E29="","",Onderhoudsregels!$B29&amp;"")</f>
      </c>
      <c r="C29" s="11">
        <f>IF(Onderhoudsregels!$E29="","",Onderhoudsregels!$E29)</f>
      </c>
      <c r="D29" s="12">
        <f>IF(OR(Onderhoudsregels!$G29="",Onderhoudsregels!$M29=""),"",IF(AND(D$4&gt;=Onderhoudsregels!$G29,IF(Onderhoudsregels!$H29="",D$4=Onderhoudsregels!$G29,MOD(D$4-Onderhoudsregels!$G29,Onderhoudsregels!$H29)=0)),ROUND(Onderhoudsregels!$M29*(1+prijsstijging)^MAX(0,D$4-prijspeil)*opslagfactor,0),""))</f>
      </c>
      <c r="E29" s="12">
        <f>IF(OR(Onderhoudsregels!$G29="",Onderhoudsregels!$M29=""),"",IF(AND(E$4&gt;=Onderhoudsregels!$G29,IF(Onderhoudsregels!$H29="",E$4=Onderhoudsregels!$G29,MOD(E$4-Onderhoudsregels!$G29,Onderhoudsregels!$H29)=0)),ROUND(Onderhoudsregels!$M29*(1+prijsstijging)^MAX(0,E$4-prijspeil)*opslagfactor,0),""))</f>
      </c>
      <c r="F29" s="12">
        <f>IF(OR(Onderhoudsregels!$G29="",Onderhoudsregels!$M29=""),"",IF(AND(F$4&gt;=Onderhoudsregels!$G29,IF(Onderhoudsregels!$H29="",F$4=Onderhoudsregels!$G29,MOD(F$4-Onderhoudsregels!$G29,Onderhoudsregels!$H29)=0)),ROUND(Onderhoudsregels!$M29*(1+prijsstijging)^MAX(0,F$4-prijspeil)*opslagfactor,0),""))</f>
      </c>
      <c r="G29" s="12">
        <f>IF(OR(Onderhoudsregels!$G29="",Onderhoudsregels!$M29=""),"",IF(AND(G$4&gt;=Onderhoudsregels!$G29,IF(Onderhoudsregels!$H29="",G$4=Onderhoudsregels!$G29,MOD(G$4-Onderhoudsregels!$G29,Onderhoudsregels!$H29)=0)),ROUND(Onderhoudsregels!$M29*(1+prijsstijging)^MAX(0,G$4-prijspeil)*opslagfactor,0),""))</f>
      </c>
      <c r="H29" s="12">
        <f>IF(OR(Onderhoudsregels!$G29="",Onderhoudsregels!$M29=""),"",IF(AND(H$4&gt;=Onderhoudsregels!$G29,IF(Onderhoudsregels!$H29="",H$4=Onderhoudsregels!$G29,MOD(H$4-Onderhoudsregels!$G29,Onderhoudsregels!$H29)=0)),ROUND(Onderhoudsregels!$M29*(1+prijsstijging)^MAX(0,H$4-prijspeil)*opslagfactor,0),""))</f>
      </c>
      <c r="I29" s="12">
        <f>IF(OR(Onderhoudsregels!$G29="",Onderhoudsregels!$M29=""),"",IF(AND(I$4&gt;=Onderhoudsregels!$G29,IF(Onderhoudsregels!$H29="",I$4=Onderhoudsregels!$G29,MOD(I$4-Onderhoudsregels!$G29,Onderhoudsregels!$H29)=0)),ROUND(Onderhoudsregels!$M29*(1+prijsstijging)^MAX(0,I$4-prijspeil)*opslagfactor,0),""))</f>
      </c>
      <c r="J29" s="12">
        <f>IF(OR(Onderhoudsregels!$G29="",Onderhoudsregels!$M29=""),"",IF(AND(J$4&gt;=Onderhoudsregels!$G29,IF(Onderhoudsregels!$H29="",J$4=Onderhoudsregels!$G29,MOD(J$4-Onderhoudsregels!$G29,Onderhoudsregels!$H29)=0)),ROUND(Onderhoudsregels!$M29*(1+prijsstijging)^MAX(0,J$4-prijspeil)*opslagfactor,0),""))</f>
      </c>
      <c r="K29" s="12">
        <f>IF(OR(Onderhoudsregels!$G29="",Onderhoudsregels!$M29=""),"",IF(AND(K$4&gt;=Onderhoudsregels!$G29,IF(Onderhoudsregels!$H29="",K$4=Onderhoudsregels!$G29,MOD(K$4-Onderhoudsregels!$G29,Onderhoudsregels!$H29)=0)),ROUND(Onderhoudsregels!$M29*(1+prijsstijging)^MAX(0,K$4-prijspeil)*opslagfactor,0),""))</f>
      </c>
      <c r="L29" s="12">
        <f>IF(OR(Onderhoudsregels!$G29="",Onderhoudsregels!$M29=""),"",IF(AND(L$4&gt;=Onderhoudsregels!$G29,IF(Onderhoudsregels!$H29="",L$4=Onderhoudsregels!$G29,MOD(L$4-Onderhoudsregels!$G29,Onderhoudsregels!$H29)=0)),ROUND(Onderhoudsregels!$M29*(1+prijsstijging)^MAX(0,L$4-prijspeil)*opslagfactor,0),""))</f>
      </c>
      <c r="M29" s="12">
        <f>IF(OR(Onderhoudsregels!$G29="",Onderhoudsregels!$M29=""),"",IF(AND(M$4&gt;=Onderhoudsregels!$G29,IF(Onderhoudsregels!$H29="",M$4=Onderhoudsregels!$G29,MOD(M$4-Onderhoudsregels!$G29,Onderhoudsregels!$H29)=0)),ROUND(Onderhoudsregels!$M29*(1+prijsstijging)^MAX(0,M$4-prijspeil)*opslagfactor,0),""))</f>
      </c>
    </row>
    <row r="30">
      <c r="A30" s="11">
        <f>IF(Onderhoudsregels!$E30="","",Onderhoudsregels!$A30&amp;"")</f>
      </c>
      <c r="B30" s="11">
        <f>IF(Onderhoudsregels!$E30="","",Onderhoudsregels!$B30&amp;"")</f>
      </c>
      <c r="C30" s="11">
        <f>IF(Onderhoudsregels!$E30="","",Onderhoudsregels!$E30)</f>
      </c>
      <c r="D30" s="12">
        <f>IF(OR(Onderhoudsregels!$G30="",Onderhoudsregels!$M30=""),"",IF(AND(D$4&gt;=Onderhoudsregels!$G30,IF(Onderhoudsregels!$H30="",D$4=Onderhoudsregels!$G30,MOD(D$4-Onderhoudsregels!$G30,Onderhoudsregels!$H30)=0)),ROUND(Onderhoudsregels!$M30*(1+prijsstijging)^MAX(0,D$4-prijspeil)*opslagfactor,0),""))</f>
      </c>
      <c r="E30" s="12">
        <f>IF(OR(Onderhoudsregels!$G30="",Onderhoudsregels!$M30=""),"",IF(AND(E$4&gt;=Onderhoudsregels!$G30,IF(Onderhoudsregels!$H30="",E$4=Onderhoudsregels!$G30,MOD(E$4-Onderhoudsregels!$G30,Onderhoudsregels!$H30)=0)),ROUND(Onderhoudsregels!$M30*(1+prijsstijging)^MAX(0,E$4-prijspeil)*opslagfactor,0),""))</f>
      </c>
      <c r="F30" s="12">
        <f>IF(OR(Onderhoudsregels!$G30="",Onderhoudsregels!$M30=""),"",IF(AND(F$4&gt;=Onderhoudsregels!$G30,IF(Onderhoudsregels!$H30="",F$4=Onderhoudsregels!$G30,MOD(F$4-Onderhoudsregels!$G30,Onderhoudsregels!$H30)=0)),ROUND(Onderhoudsregels!$M30*(1+prijsstijging)^MAX(0,F$4-prijspeil)*opslagfactor,0),""))</f>
      </c>
      <c r="G30" s="12">
        <f>IF(OR(Onderhoudsregels!$G30="",Onderhoudsregels!$M30=""),"",IF(AND(G$4&gt;=Onderhoudsregels!$G30,IF(Onderhoudsregels!$H30="",G$4=Onderhoudsregels!$G30,MOD(G$4-Onderhoudsregels!$G30,Onderhoudsregels!$H30)=0)),ROUND(Onderhoudsregels!$M30*(1+prijsstijging)^MAX(0,G$4-prijspeil)*opslagfactor,0),""))</f>
      </c>
      <c r="H30" s="12">
        <f>IF(OR(Onderhoudsregels!$G30="",Onderhoudsregels!$M30=""),"",IF(AND(H$4&gt;=Onderhoudsregels!$G30,IF(Onderhoudsregels!$H30="",H$4=Onderhoudsregels!$G30,MOD(H$4-Onderhoudsregels!$G30,Onderhoudsregels!$H30)=0)),ROUND(Onderhoudsregels!$M30*(1+prijsstijging)^MAX(0,H$4-prijspeil)*opslagfactor,0),""))</f>
      </c>
      <c r="I30" s="12">
        <f>IF(OR(Onderhoudsregels!$G30="",Onderhoudsregels!$M30=""),"",IF(AND(I$4&gt;=Onderhoudsregels!$G30,IF(Onderhoudsregels!$H30="",I$4=Onderhoudsregels!$G30,MOD(I$4-Onderhoudsregels!$G30,Onderhoudsregels!$H30)=0)),ROUND(Onderhoudsregels!$M30*(1+prijsstijging)^MAX(0,I$4-prijspeil)*opslagfactor,0),""))</f>
      </c>
      <c r="J30" s="12">
        <f>IF(OR(Onderhoudsregels!$G30="",Onderhoudsregels!$M30=""),"",IF(AND(J$4&gt;=Onderhoudsregels!$G30,IF(Onderhoudsregels!$H30="",J$4=Onderhoudsregels!$G30,MOD(J$4-Onderhoudsregels!$G30,Onderhoudsregels!$H30)=0)),ROUND(Onderhoudsregels!$M30*(1+prijsstijging)^MAX(0,J$4-prijspeil)*opslagfactor,0),""))</f>
      </c>
      <c r="K30" s="12">
        <f>IF(OR(Onderhoudsregels!$G30="",Onderhoudsregels!$M30=""),"",IF(AND(K$4&gt;=Onderhoudsregels!$G30,IF(Onderhoudsregels!$H30="",K$4=Onderhoudsregels!$G30,MOD(K$4-Onderhoudsregels!$G30,Onderhoudsregels!$H30)=0)),ROUND(Onderhoudsregels!$M30*(1+prijsstijging)^MAX(0,K$4-prijspeil)*opslagfactor,0),""))</f>
      </c>
      <c r="L30" s="12">
        <f>IF(OR(Onderhoudsregels!$G30="",Onderhoudsregels!$M30=""),"",IF(AND(L$4&gt;=Onderhoudsregels!$G30,IF(Onderhoudsregels!$H30="",L$4=Onderhoudsregels!$G30,MOD(L$4-Onderhoudsregels!$G30,Onderhoudsregels!$H30)=0)),ROUND(Onderhoudsregels!$M30*(1+prijsstijging)^MAX(0,L$4-prijspeil)*opslagfactor,0),""))</f>
      </c>
      <c r="M30" s="12">
        <f>IF(OR(Onderhoudsregels!$G30="",Onderhoudsregels!$M30=""),"",IF(AND(M$4&gt;=Onderhoudsregels!$G30,IF(Onderhoudsregels!$H30="",M$4=Onderhoudsregels!$G30,MOD(M$4-Onderhoudsregels!$G30,Onderhoudsregels!$H30)=0)),ROUND(Onderhoudsregels!$M30*(1+prijsstijging)^MAX(0,M$4-prijspeil)*opslagfactor,0),""))</f>
      </c>
    </row>
    <row r="31">
      <c r="A31" s="11">
        <f>IF(Onderhoudsregels!$E31="","",Onderhoudsregels!$A31&amp;"")</f>
      </c>
      <c r="B31" s="11">
        <f>IF(Onderhoudsregels!$E31="","",Onderhoudsregels!$B31&amp;"")</f>
      </c>
      <c r="C31" s="11">
        <f>IF(Onderhoudsregels!$E31="","",Onderhoudsregels!$E31)</f>
      </c>
      <c r="D31" s="12">
        <f>IF(OR(Onderhoudsregels!$G31="",Onderhoudsregels!$M31=""),"",IF(AND(D$4&gt;=Onderhoudsregels!$G31,IF(Onderhoudsregels!$H31="",D$4=Onderhoudsregels!$G31,MOD(D$4-Onderhoudsregels!$G31,Onderhoudsregels!$H31)=0)),ROUND(Onderhoudsregels!$M31*(1+prijsstijging)^MAX(0,D$4-prijspeil)*opslagfactor,0),""))</f>
      </c>
      <c r="E31" s="12">
        <f>IF(OR(Onderhoudsregels!$G31="",Onderhoudsregels!$M31=""),"",IF(AND(E$4&gt;=Onderhoudsregels!$G31,IF(Onderhoudsregels!$H31="",E$4=Onderhoudsregels!$G31,MOD(E$4-Onderhoudsregels!$G31,Onderhoudsregels!$H31)=0)),ROUND(Onderhoudsregels!$M31*(1+prijsstijging)^MAX(0,E$4-prijspeil)*opslagfactor,0),""))</f>
      </c>
      <c r="F31" s="12">
        <f>IF(OR(Onderhoudsregels!$G31="",Onderhoudsregels!$M31=""),"",IF(AND(F$4&gt;=Onderhoudsregels!$G31,IF(Onderhoudsregels!$H31="",F$4=Onderhoudsregels!$G31,MOD(F$4-Onderhoudsregels!$G31,Onderhoudsregels!$H31)=0)),ROUND(Onderhoudsregels!$M31*(1+prijsstijging)^MAX(0,F$4-prijspeil)*opslagfactor,0),""))</f>
      </c>
      <c r="G31" s="12">
        <f>IF(OR(Onderhoudsregels!$G31="",Onderhoudsregels!$M31=""),"",IF(AND(G$4&gt;=Onderhoudsregels!$G31,IF(Onderhoudsregels!$H31="",G$4=Onderhoudsregels!$G31,MOD(G$4-Onderhoudsregels!$G31,Onderhoudsregels!$H31)=0)),ROUND(Onderhoudsregels!$M31*(1+prijsstijging)^MAX(0,G$4-prijspeil)*opslagfactor,0),""))</f>
      </c>
      <c r="H31" s="12">
        <f>IF(OR(Onderhoudsregels!$G31="",Onderhoudsregels!$M31=""),"",IF(AND(H$4&gt;=Onderhoudsregels!$G31,IF(Onderhoudsregels!$H31="",H$4=Onderhoudsregels!$G31,MOD(H$4-Onderhoudsregels!$G31,Onderhoudsregels!$H31)=0)),ROUND(Onderhoudsregels!$M31*(1+prijsstijging)^MAX(0,H$4-prijspeil)*opslagfactor,0),""))</f>
      </c>
      <c r="I31" s="12">
        <f>IF(OR(Onderhoudsregels!$G31="",Onderhoudsregels!$M31=""),"",IF(AND(I$4&gt;=Onderhoudsregels!$G31,IF(Onderhoudsregels!$H31="",I$4=Onderhoudsregels!$G31,MOD(I$4-Onderhoudsregels!$G31,Onderhoudsregels!$H31)=0)),ROUND(Onderhoudsregels!$M31*(1+prijsstijging)^MAX(0,I$4-prijspeil)*opslagfactor,0),""))</f>
      </c>
      <c r="J31" s="12">
        <f>IF(OR(Onderhoudsregels!$G31="",Onderhoudsregels!$M31=""),"",IF(AND(J$4&gt;=Onderhoudsregels!$G31,IF(Onderhoudsregels!$H31="",J$4=Onderhoudsregels!$G31,MOD(J$4-Onderhoudsregels!$G31,Onderhoudsregels!$H31)=0)),ROUND(Onderhoudsregels!$M31*(1+prijsstijging)^MAX(0,J$4-prijspeil)*opslagfactor,0),""))</f>
      </c>
      <c r="K31" s="12">
        <f>IF(OR(Onderhoudsregels!$G31="",Onderhoudsregels!$M31=""),"",IF(AND(K$4&gt;=Onderhoudsregels!$G31,IF(Onderhoudsregels!$H31="",K$4=Onderhoudsregels!$G31,MOD(K$4-Onderhoudsregels!$G31,Onderhoudsregels!$H31)=0)),ROUND(Onderhoudsregels!$M31*(1+prijsstijging)^MAX(0,K$4-prijspeil)*opslagfactor,0),""))</f>
      </c>
      <c r="L31" s="12">
        <f>IF(OR(Onderhoudsregels!$G31="",Onderhoudsregels!$M31=""),"",IF(AND(L$4&gt;=Onderhoudsregels!$G31,IF(Onderhoudsregels!$H31="",L$4=Onderhoudsregels!$G31,MOD(L$4-Onderhoudsregels!$G31,Onderhoudsregels!$H31)=0)),ROUND(Onderhoudsregels!$M31*(1+prijsstijging)^MAX(0,L$4-prijspeil)*opslagfactor,0),""))</f>
      </c>
      <c r="M31" s="12">
        <f>IF(OR(Onderhoudsregels!$G31="",Onderhoudsregels!$M31=""),"",IF(AND(M$4&gt;=Onderhoudsregels!$G31,IF(Onderhoudsregels!$H31="",M$4=Onderhoudsregels!$G31,MOD(M$4-Onderhoudsregels!$G31,Onderhoudsregels!$H31)=0)),ROUND(Onderhoudsregels!$M31*(1+prijsstijging)^MAX(0,M$4-prijspeil)*opslagfactor,0),""))</f>
      </c>
    </row>
    <row r="32">
      <c r="A32" s="11">
        <f>IF(Onderhoudsregels!$E32="","",Onderhoudsregels!$A32&amp;"")</f>
      </c>
      <c r="B32" s="11">
        <f>IF(Onderhoudsregels!$E32="","",Onderhoudsregels!$B32&amp;"")</f>
      </c>
      <c r="C32" s="11">
        <f>IF(Onderhoudsregels!$E32="","",Onderhoudsregels!$E32)</f>
      </c>
      <c r="D32" s="12">
        <f>IF(OR(Onderhoudsregels!$G32="",Onderhoudsregels!$M32=""),"",IF(AND(D$4&gt;=Onderhoudsregels!$G32,IF(Onderhoudsregels!$H32="",D$4=Onderhoudsregels!$G32,MOD(D$4-Onderhoudsregels!$G32,Onderhoudsregels!$H32)=0)),ROUND(Onderhoudsregels!$M32*(1+prijsstijging)^MAX(0,D$4-prijspeil)*opslagfactor,0),""))</f>
      </c>
      <c r="E32" s="12">
        <f>IF(OR(Onderhoudsregels!$G32="",Onderhoudsregels!$M32=""),"",IF(AND(E$4&gt;=Onderhoudsregels!$G32,IF(Onderhoudsregels!$H32="",E$4=Onderhoudsregels!$G32,MOD(E$4-Onderhoudsregels!$G32,Onderhoudsregels!$H32)=0)),ROUND(Onderhoudsregels!$M32*(1+prijsstijging)^MAX(0,E$4-prijspeil)*opslagfactor,0),""))</f>
      </c>
      <c r="F32" s="12">
        <f>IF(OR(Onderhoudsregels!$G32="",Onderhoudsregels!$M32=""),"",IF(AND(F$4&gt;=Onderhoudsregels!$G32,IF(Onderhoudsregels!$H32="",F$4=Onderhoudsregels!$G32,MOD(F$4-Onderhoudsregels!$G32,Onderhoudsregels!$H32)=0)),ROUND(Onderhoudsregels!$M32*(1+prijsstijging)^MAX(0,F$4-prijspeil)*opslagfactor,0),""))</f>
      </c>
      <c r="G32" s="12">
        <f>IF(OR(Onderhoudsregels!$G32="",Onderhoudsregels!$M32=""),"",IF(AND(G$4&gt;=Onderhoudsregels!$G32,IF(Onderhoudsregels!$H32="",G$4=Onderhoudsregels!$G32,MOD(G$4-Onderhoudsregels!$G32,Onderhoudsregels!$H32)=0)),ROUND(Onderhoudsregels!$M32*(1+prijsstijging)^MAX(0,G$4-prijspeil)*opslagfactor,0),""))</f>
      </c>
      <c r="H32" s="12">
        <f>IF(OR(Onderhoudsregels!$G32="",Onderhoudsregels!$M32=""),"",IF(AND(H$4&gt;=Onderhoudsregels!$G32,IF(Onderhoudsregels!$H32="",H$4=Onderhoudsregels!$G32,MOD(H$4-Onderhoudsregels!$G32,Onderhoudsregels!$H32)=0)),ROUND(Onderhoudsregels!$M32*(1+prijsstijging)^MAX(0,H$4-prijspeil)*opslagfactor,0),""))</f>
      </c>
      <c r="I32" s="12">
        <f>IF(OR(Onderhoudsregels!$G32="",Onderhoudsregels!$M32=""),"",IF(AND(I$4&gt;=Onderhoudsregels!$G32,IF(Onderhoudsregels!$H32="",I$4=Onderhoudsregels!$G32,MOD(I$4-Onderhoudsregels!$G32,Onderhoudsregels!$H32)=0)),ROUND(Onderhoudsregels!$M32*(1+prijsstijging)^MAX(0,I$4-prijspeil)*opslagfactor,0),""))</f>
      </c>
      <c r="J32" s="12">
        <f>IF(OR(Onderhoudsregels!$G32="",Onderhoudsregels!$M32=""),"",IF(AND(J$4&gt;=Onderhoudsregels!$G32,IF(Onderhoudsregels!$H32="",J$4=Onderhoudsregels!$G32,MOD(J$4-Onderhoudsregels!$G32,Onderhoudsregels!$H32)=0)),ROUND(Onderhoudsregels!$M32*(1+prijsstijging)^MAX(0,J$4-prijspeil)*opslagfactor,0),""))</f>
      </c>
      <c r="K32" s="12">
        <f>IF(OR(Onderhoudsregels!$G32="",Onderhoudsregels!$M32=""),"",IF(AND(K$4&gt;=Onderhoudsregels!$G32,IF(Onderhoudsregels!$H32="",K$4=Onderhoudsregels!$G32,MOD(K$4-Onderhoudsregels!$G32,Onderhoudsregels!$H32)=0)),ROUND(Onderhoudsregels!$M32*(1+prijsstijging)^MAX(0,K$4-prijspeil)*opslagfactor,0),""))</f>
      </c>
      <c r="L32" s="12">
        <f>IF(OR(Onderhoudsregels!$G32="",Onderhoudsregels!$M32=""),"",IF(AND(L$4&gt;=Onderhoudsregels!$G32,IF(Onderhoudsregels!$H32="",L$4=Onderhoudsregels!$G32,MOD(L$4-Onderhoudsregels!$G32,Onderhoudsregels!$H32)=0)),ROUND(Onderhoudsregels!$M32*(1+prijsstijging)^MAX(0,L$4-prijspeil)*opslagfactor,0),""))</f>
      </c>
      <c r="M32" s="12">
        <f>IF(OR(Onderhoudsregels!$G32="",Onderhoudsregels!$M32=""),"",IF(AND(M$4&gt;=Onderhoudsregels!$G32,IF(Onderhoudsregels!$H32="",M$4=Onderhoudsregels!$G32,MOD(M$4-Onderhoudsregels!$G32,Onderhoudsregels!$H32)=0)),ROUND(Onderhoudsregels!$M32*(1+prijsstijging)^MAX(0,M$4-prijspeil)*opslagfactor,0),""))</f>
      </c>
    </row>
    <row r="33">
      <c r="A33" s="11">
        <f>IF(Onderhoudsregels!$E33="","",Onderhoudsregels!$A33&amp;"")</f>
      </c>
      <c r="B33" s="11">
        <f>IF(Onderhoudsregels!$E33="","",Onderhoudsregels!$B33&amp;"")</f>
      </c>
      <c r="C33" s="11">
        <f>IF(Onderhoudsregels!$E33="","",Onderhoudsregels!$E33)</f>
      </c>
      <c r="D33" s="12">
        <f>IF(OR(Onderhoudsregels!$G33="",Onderhoudsregels!$M33=""),"",IF(AND(D$4&gt;=Onderhoudsregels!$G33,IF(Onderhoudsregels!$H33="",D$4=Onderhoudsregels!$G33,MOD(D$4-Onderhoudsregels!$G33,Onderhoudsregels!$H33)=0)),ROUND(Onderhoudsregels!$M33*(1+prijsstijging)^MAX(0,D$4-prijspeil)*opslagfactor,0),""))</f>
      </c>
      <c r="E33" s="12">
        <f>IF(OR(Onderhoudsregels!$G33="",Onderhoudsregels!$M33=""),"",IF(AND(E$4&gt;=Onderhoudsregels!$G33,IF(Onderhoudsregels!$H33="",E$4=Onderhoudsregels!$G33,MOD(E$4-Onderhoudsregels!$G33,Onderhoudsregels!$H33)=0)),ROUND(Onderhoudsregels!$M33*(1+prijsstijging)^MAX(0,E$4-prijspeil)*opslagfactor,0),""))</f>
      </c>
      <c r="F33" s="12">
        <f>IF(OR(Onderhoudsregels!$G33="",Onderhoudsregels!$M33=""),"",IF(AND(F$4&gt;=Onderhoudsregels!$G33,IF(Onderhoudsregels!$H33="",F$4=Onderhoudsregels!$G33,MOD(F$4-Onderhoudsregels!$G33,Onderhoudsregels!$H33)=0)),ROUND(Onderhoudsregels!$M33*(1+prijsstijging)^MAX(0,F$4-prijspeil)*opslagfactor,0),""))</f>
      </c>
      <c r="G33" s="12">
        <f>IF(OR(Onderhoudsregels!$G33="",Onderhoudsregels!$M33=""),"",IF(AND(G$4&gt;=Onderhoudsregels!$G33,IF(Onderhoudsregels!$H33="",G$4=Onderhoudsregels!$G33,MOD(G$4-Onderhoudsregels!$G33,Onderhoudsregels!$H33)=0)),ROUND(Onderhoudsregels!$M33*(1+prijsstijging)^MAX(0,G$4-prijspeil)*opslagfactor,0),""))</f>
      </c>
      <c r="H33" s="12">
        <f>IF(OR(Onderhoudsregels!$G33="",Onderhoudsregels!$M33=""),"",IF(AND(H$4&gt;=Onderhoudsregels!$G33,IF(Onderhoudsregels!$H33="",H$4=Onderhoudsregels!$G33,MOD(H$4-Onderhoudsregels!$G33,Onderhoudsregels!$H33)=0)),ROUND(Onderhoudsregels!$M33*(1+prijsstijging)^MAX(0,H$4-prijspeil)*opslagfactor,0),""))</f>
      </c>
      <c r="I33" s="12">
        <f>IF(OR(Onderhoudsregels!$G33="",Onderhoudsregels!$M33=""),"",IF(AND(I$4&gt;=Onderhoudsregels!$G33,IF(Onderhoudsregels!$H33="",I$4=Onderhoudsregels!$G33,MOD(I$4-Onderhoudsregels!$G33,Onderhoudsregels!$H33)=0)),ROUND(Onderhoudsregels!$M33*(1+prijsstijging)^MAX(0,I$4-prijspeil)*opslagfactor,0),""))</f>
      </c>
      <c r="J33" s="12">
        <f>IF(OR(Onderhoudsregels!$G33="",Onderhoudsregels!$M33=""),"",IF(AND(J$4&gt;=Onderhoudsregels!$G33,IF(Onderhoudsregels!$H33="",J$4=Onderhoudsregels!$G33,MOD(J$4-Onderhoudsregels!$G33,Onderhoudsregels!$H33)=0)),ROUND(Onderhoudsregels!$M33*(1+prijsstijging)^MAX(0,J$4-prijspeil)*opslagfactor,0),""))</f>
      </c>
      <c r="K33" s="12">
        <f>IF(OR(Onderhoudsregels!$G33="",Onderhoudsregels!$M33=""),"",IF(AND(K$4&gt;=Onderhoudsregels!$G33,IF(Onderhoudsregels!$H33="",K$4=Onderhoudsregels!$G33,MOD(K$4-Onderhoudsregels!$G33,Onderhoudsregels!$H33)=0)),ROUND(Onderhoudsregels!$M33*(1+prijsstijging)^MAX(0,K$4-prijspeil)*opslagfactor,0),""))</f>
      </c>
      <c r="L33" s="12">
        <f>IF(OR(Onderhoudsregels!$G33="",Onderhoudsregels!$M33=""),"",IF(AND(L$4&gt;=Onderhoudsregels!$G33,IF(Onderhoudsregels!$H33="",L$4=Onderhoudsregels!$G33,MOD(L$4-Onderhoudsregels!$G33,Onderhoudsregels!$H33)=0)),ROUND(Onderhoudsregels!$M33*(1+prijsstijging)^MAX(0,L$4-prijspeil)*opslagfactor,0),""))</f>
      </c>
      <c r="M33" s="12">
        <f>IF(OR(Onderhoudsregels!$G33="",Onderhoudsregels!$M33=""),"",IF(AND(M$4&gt;=Onderhoudsregels!$G33,IF(Onderhoudsregels!$H33="",M$4=Onderhoudsregels!$G33,MOD(M$4-Onderhoudsregels!$G33,Onderhoudsregels!$H33)=0)),ROUND(Onderhoudsregels!$M33*(1+prijsstijging)^MAX(0,M$4-prijspeil)*opslagfactor,0),""))</f>
      </c>
    </row>
    <row r="34">
      <c r="A34" s="11">
        <f>IF(Onderhoudsregels!$E34="","",Onderhoudsregels!$A34&amp;"")</f>
      </c>
      <c r="B34" s="11">
        <f>IF(Onderhoudsregels!$E34="","",Onderhoudsregels!$B34&amp;"")</f>
      </c>
      <c r="C34" s="11">
        <f>IF(Onderhoudsregels!$E34="","",Onderhoudsregels!$E34)</f>
      </c>
      <c r="D34" s="12">
        <f>IF(OR(Onderhoudsregels!$G34="",Onderhoudsregels!$M34=""),"",IF(AND(D$4&gt;=Onderhoudsregels!$G34,IF(Onderhoudsregels!$H34="",D$4=Onderhoudsregels!$G34,MOD(D$4-Onderhoudsregels!$G34,Onderhoudsregels!$H34)=0)),ROUND(Onderhoudsregels!$M34*(1+prijsstijging)^MAX(0,D$4-prijspeil)*opslagfactor,0),""))</f>
      </c>
      <c r="E34" s="12">
        <f>IF(OR(Onderhoudsregels!$G34="",Onderhoudsregels!$M34=""),"",IF(AND(E$4&gt;=Onderhoudsregels!$G34,IF(Onderhoudsregels!$H34="",E$4=Onderhoudsregels!$G34,MOD(E$4-Onderhoudsregels!$G34,Onderhoudsregels!$H34)=0)),ROUND(Onderhoudsregels!$M34*(1+prijsstijging)^MAX(0,E$4-prijspeil)*opslagfactor,0),""))</f>
      </c>
      <c r="F34" s="12">
        <f>IF(OR(Onderhoudsregels!$G34="",Onderhoudsregels!$M34=""),"",IF(AND(F$4&gt;=Onderhoudsregels!$G34,IF(Onderhoudsregels!$H34="",F$4=Onderhoudsregels!$G34,MOD(F$4-Onderhoudsregels!$G34,Onderhoudsregels!$H34)=0)),ROUND(Onderhoudsregels!$M34*(1+prijsstijging)^MAX(0,F$4-prijspeil)*opslagfactor,0),""))</f>
      </c>
      <c r="G34" s="12">
        <f>IF(OR(Onderhoudsregels!$G34="",Onderhoudsregels!$M34=""),"",IF(AND(G$4&gt;=Onderhoudsregels!$G34,IF(Onderhoudsregels!$H34="",G$4=Onderhoudsregels!$G34,MOD(G$4-Onderhoudsregels!$G34,Onderhoudsregels!$H34)=0)),ROUND(Onderhoudsregels!$M34*(1+prijsstijging)^MAX(0,G$4-prijspeil)*opslagfactor,0),""))</f>
      </c>
      <c r="H34" s="12">
        <f>IF(OR(Onderhoudsregels!$G34="",Onderhoudsregels!$M34=""),"",IF(AND(H$4&gt;=Onderhoudsregels!$G34,IF(Onderhoudsregels!$H34="",H$4=Onderhoudsregels!$G34,MOD(H$4-Onderhoudsregels!$G34,Onderhoudsregels!$H34)=0)),ROUND(Onderhoudsregels!$M34*(1+prijsstijging)^MAX(0,H$4-prijspeil)*opslagfactor,0),""))</f>
      </c>
      <c r="I34" s="12">
        <f>IF(OR(Onderhoudsregels!$G34="",Onderhoudsregels!$M34=""),"",IF(AND(I$4&gt;=Onderhoudsregels!$G34,IF(Onderhoudsregels!$H34="",I$4=Onderhoudsregels!$G34,MOD(I$4-Onderhoudsregels!$G34,Onderhoudsregels!$H34)=0)),ROUND(Onderhoudsregels!$M34*(1+prijsstijging)^MAX(0,I$4-prijspeil)*opslagfactor,0),""))</f>
      </c>
      <c r="J34" s="12">
        <f>IF(OR(Onderhoudsregels!$G34="",Onderhoudsregels!$M34=""),"",IF(AND(J$4&gt;=Onderhoudsregels!$G34,IF(Onderhoudsregels!$H34="",J$4=Onderhoudsregels!$G34,MOD(J$4-Onderhoudsregels!$G34,Onderhoudsregels!$H34)=0)),ROUND(Onderhoudsregels!$M34*(1+prijsstijging)^MAX(0,J$4-prijspeil)*opslagfactor,0),""))</f>
      </c>
      <c r="K34" s="12">
        <f>IF(OR(Onderhoudsregels!$G34="",Onderhoudsregels!$M34=""),"",IF(AND(K$4&gt;=Onderhoudsregels!$G34,IF(Onderhoudsregels!$H34="",K$4=Onderhoudsregels!$G34,MOD(K$4-Onderhoudsregels!$G34,Onderhoudsregels!$H34)=0)),ROUND(Onderhoudsregels!$M34*(1+prijsstijging)^MAX(0,K$4-prijspeil)*opslagfactor,0),""))</f>
      </c>
      <c r="L34" s="12">
        <f>IF(OR(Onderhoudsregels!$G34="",Onderhoudsregels!$M34=""),"",IF(AND(L$4&gt;=Onderhoudsregels!$G34,IF(Onderhoudsregels!$H34="",L$4=Onderhoudsregels!$G34,MOD(L$4-Onderhoudsregels!$G34,Onderhoudsregels!$H34)=0)),ROUND(Onderhoudsregels!$M34*(1+prijsstijging)^MAX(0,L$4-prijspeil)*opslagfactor,0),""))</f>
      </c>
      <c r="M34" s="12">
        <f>IF(OR(Onderhoudsregels!$G34="",Onderhoudsregels!$M34=""),"",IF(AND(M$4&gt;=Onderhoudsregels!$G34,IF(Onderhoudsregels!$H34="",M$4=Onderhoudsregels!$G34,MOD(M$4-Onderhoudsregels!$G34,Onderhoudsregels!$H34)=0)),ROUND(Onderhoudsregels!$M34*(1+prijsstijging)^MAX(0,M$4-prijspeil)*opslagfactor,0),""))</f>
      </c>
    </row>
    <row r="35">
      <c r="A35" s="11">
        <f>IF(Onderhoudsregels!$E35="","",Onderhoudsregels!$A35&amp;"")</f>
      </c>
      <c r="B35" s="11">
        <f>IF(Onderhoudsregels!$E35="","",Onderhoudsregels!$B35&amp;"")</f>
      </c>
      <c r="C35" s="11">
        <f>IF(Onderhoudsregels!$E35="","",Onderhoudsregels!$E35)</f>
      </c>
      <c r="D35" s="12">
        <f>IF(OR(Onderhoudsregels!$G35="",Onderhoudsregels!$M35=""),"",IF(AND(D$4&gt;=Onderhoudsregels!$G35,IF(Onderhoudsregels!$H35="",D$4=Onderhoudsregels!$G35,MOD(D$4-Onderhoudsregels!$G35,Onderhoudsregels!$H35)=0)),ROUND(Onderhoudsregels!$M35*(1+prijsstijging)^MAX(0,D$4-prijspeil)*opslagfactor,0),""))</f>
      </c>
      <c r="E35" s="12">
        <f>IF(OR(Onderhoudsregels!$G35="",Onderhoudsregels!$M35=""),"",IF(AND(E$4&gt;=Onderhoudsregels!$G35,IF(Onderhoudsregels!$H35="",E$4=Onderhoudsregels!$G35,MOD(E$4-Onderhoudsregels!$G35,Onderhoudsregels!$H35)=0)),ROUND(Onderhoudsregels!$M35*(1+prijsstijging)^MAX(0,E$4-prijspeil)*opslagfactor,0),""))</f>
      </c>
      <c r="F35" s="12">
        <f>IF(OR(Onderhoudsregels!$G35="",Onderhoudsregels!$M35=""),"",IF(AND(F$4&gt;=Onderhoudsregels!$G35,IF(Onderhoudsregels!$H35="",F$4=Onderhoudsregels!$G35,MOD(F$4-Onderhoudsregels!$G35,Onderhoudsregels!$H35)=0)),ROUND(Onderhoudsregels!$M35*(1+prijsstijging)^MAX(0,F$4-prijspeil)*opslagfactor,0),""))</f>
      </c>
      <c r="G35" s="12">
        <f>IF(OR(Onderhoudsregels!$G35="",Onderhoudsregels!$M35=""),"",IF(AND(G$4&gt;=Onderhoudsregels!$G35,IF(Onderhoudsregels!$H35="",G$4=Onderhoudsregels!$G35,MOD(G$4-Onderhoudsregels!$G35,Onderhoudsregels!$H35)=0)),ROUND(Onderhoudsregels!$M35*(1+prijsstijging)^MAX(0,G$4-prijspeil)*opslagfactor,0),""))</f>
      </c>
      <c r="H35" s="12">
        <f>IF(OR(Onderhoudsregels!$G35="",Onderhoudsregels!$M35=""),"",IF(AND(H$4&gt;=Onderhoudsregels!$G35,IF(Onderhoudsregels!$H35="",H$4=Onderhoudsregels!$G35,MOD(H$4-Onderhoudsregels!$G35,Onderhoudsregels!$H35)=0)),ROUND(Onderhoudsregels!$M35*(1+prijsstijging)^MAX(0,H$4-prijspeil)*opslagfactor,0),""))</f>
      </c>
      <c r="I35" s="12">
        <f>IF(OR(Onderhoudsregels!$G35="",Onderhoudsregels!$M35=""),"",IF(AND(I$4&gt;=Onderhoudsregels!$G35,IF(Onderhoudsregels!$H35="",I$4=Onderhoudsregels!$G35,MOD(I$4-Onderhoudsregels!$G35,Onderhoudsregels!$H35)=0)),ROUND(Onderhoudsregels!$M35*(1+prijsstijging)^MAX(0,I$4-prijspeil)*opslagfactor,0),""))</f>
      </c>
      <c r="J35" s="12">
        <f>IF(OR(Onderhoudsregels!$G35="",Onderhoudsregels!$M35=""),"",IF(AND(J$4&gt;=Onderhoudsregels!$G35,IF(Onderhoudsregels!$H35="",J$4=Onderhoudsregels!$G35,MOD(J$4-Onderhoudsregels!$G35,Onderhoudsregels!$H35)=0)),ROUND(Onderhoudsregels!$M35*(1+prijsstijging)^MAX(0,J$4-prijspeil)*opslagfactor,0),""))</f>
      </c>
      <c r="K35" s="12">
        <f>IF(OR(Onderhoudsregels!$G35="",Onderhoudsregels!$M35=""),"",IF(AND(K$4&gt;=Onderhoudsregels!$G35,IF(Onderhoudsregels!$H35="",K$4=Onderhoudsregels!$G35,MOD(K$4-Onderhoudsregels!$G35,Onderhoudsregels!$H35)=0)),ROUND(Onderhoudsregels!$M35*(1+prijsstijging)^MAX(0,K$4-prijspeil)*opslagfactor,0),""))</f>
      </c>
      <c r="L35" s="12">
        <f>IF(OR(Onderhoudsregels!$G35="",Onderhoudsregels!$M35=""),"",IF(AND(L$4&gt;=Onderhoudsregels!$G35,IF(Onderhoudsregels!$H35="",L$4=Onderhoudsregels!$G35,MOD(L$4-Onderhoudsregels!$G35,Onderhoudsregels!$H35)=0)),ROUND(Onderhoudsregels!$M35*(1+prijsstijging)^MAX(0,L$4-prijspeil)*opslagfactor,0),""))</f>
      </c>
      <c r="M35" s="12">
        <f>IF(OR(Onderhoudsregels!$G35="",Onderhoudsregels!$M35=""),"",IF(AND(M$4&gt;=Onderhoudsregels!$G35,IF(Onderhoudsregels!$H35="",M$4=Onderhoudsregels!$G35,MOD(M$4-Onderhoudsregels!$G35,Onderhoudsregels!$H35)=0)),ROUND(Onderhoudsregels!$M35*(1+prijsstijging)^MAX(0,M$4-prijspeil)*opslagfactor,0),""))</f>
      </c>
    </row>
    <row r="36">
      <c r="A36" s="11">
        <f>IF(Onderhoudsregels!$E36="","",Onderhoudsregels!$A36&amp;"")</f>
      </c>
      <c r="B36" s="11">
        <f>IF(Onderhoudsregels!$E36="","",Onderhoudsregels!$B36&amp;"")</f>
      </c>
      <c r="C36" s="11">
        <f>IF(Onderhoudsregels!$E36="","",Onderhoudsregels!$E36)</f>
      </c>
      <c r="D36" s="12">
        <f>IF(OR(Onderhoudsregels!$G36="",Onderhoudsregels!$M36=""),"",IF(AND(D$4&gt;=Onderhoudsregels!$G36,IF(Onderhoudsregels!$H36="",D$4=Onderhoudsregels!$G36,MOD(D$4-Onderhoudsregels!$G36,Onderhoudsregels!$H36)=0)),ROUND(Onderhoudsregels!$M36*(1+prijsstijging)^MAX(0,D$4-prijspeil)*opslagfactor,0),""))</f>
      </c>
      <c r="E36" s="12">
        <f>IF(OR(Onderhoudsregels!$G36="",Onderhoudsregels!$M36=""),"",IF(AND(E$4&gt;=Onderhoudsregels!$G36,IF(Onderhoudsregels!$H36="",E$4=Onderhoudsregels!$G36,MOD(E$4-Onderhoudsregels!$G36,Onderhoudsregels!$H36)=0)),ROUND(Onderhoudsregels!$M36*(1+prijsstijging)^MAX(0,E$4-prijspeil)*opslagfactor,0),""))</f>
      </c>
      <c r="F36" s="12">
        <f>IF(OR(Onderhoudsregels!$G36="",Onderhoudsregels!$M36=""),"",IF(AND(F$4&gt;=Onderhoudsregels!$G36,IF(Onderhoudsregels!$H36="",F$4=Onderhoudsregels!$G36,MOD(F$4-Onderhoudsregels!$G36,Onderhoudsregels!$H36)=0)),ROUND(Onderhoudsregels!$M36*(1+prijsstijging)^MAX(0,F$4-prijspeil)*opslagfactor,0),""))</f>
      </c>
      <c r="G36" s="12">
        <f>IF(OR(Onderhoudsregels!$G36="",Onderhoudsregels!$M36=""),"",IF(AND(G$4&gt;=Onderhoudsregels!$G36,IF(Onderhoudsregels!$H36="",G$4=Onderhoudsregels!$G36,MOD(G$4-Onderhoudsregels!$G36,Onderhoudsregels!$H36)=0)),ROUND(Onderhoudsregels!$M36*(1+prijsstijging)^MAX(0,G$4-prijspeil)*opslagfactor,0),""))</f>
      </c>
      <c r="H36" s="12">
        <f>IF(OR(Onderhoudsregels!$G36="",Onderhoudsregels!$M36=""),"",IF(AND(H$4&gt;=Onderhoudsregels!$G36,IF(Onderhoudsregels!$H36="",H$4=Onderhoudsregels!$G36,MOD(H$4-Onderhoudsregels!$G36,Onderhoudsregels!$H36)=0)),ROUND(Onderhoudsregels!$M36*(1+prijsstijging)^MAX(0,H$4-prijspeil)*opslagfactor,0),""))</f>
      </c>
      <c r="I36" s="12">
        <f>IF(OR(Onderhoudsregels!$G36="",Onderhoudsregels!$M36=""),"",IF(AND(I$4&gt;=Onderhoudsregels!$G36,IF(Onderhoudsregels!$H36="",I$4=Onderhoudsregels!$G36,MOD(I$4-Onderhoudsregels!$G36,Onderhoudsregels!$H36)=0)),ROUND(Onderhoudsregels!$M36*(1+prijsstijging)^MAX(0,I$4-prijspeil)*opslagfactor,0),""))</f>
      </c>
      <c r="J36" s="12">
        <f>IF(OR(Onderhoudsregels!$G36="",Onderhoudsregels!$M36=""),"",IF(AND(J$4&gt;=Onderhoudsregels!$G36,IF(Onderhoudsregels!$H36="",J$4=Onderhoudsregels!$G36,MOD(J$4-Onderhoudsregels!$G36,Onderhoudsregels!$H36)=0)),ROUND(Onderhoudsregels!$M36*(1+prijsstijging)^MAX(0,J$4-prijspeil)*opslagfactor,0),""))</f>
      </c>
      <c r="K36" s="12">
        <f>IF(OR(Onderhoudsregels!$G36="",Onderhoudsregels!$M36=""),"",IF(AND(K$4&gt;=Onderhoudsregels!$G36,IF(Onderhoudsregels!$H36="",K$4=Onderhoudsregels!$G36,MOD(K$4-Onderhoudsregels!$G36,Onderhoudsregels!$H36)=0)),ROUND(Onderhoudsregels!$M36*(1+prijsstijging)^MAX(0,K$4-prijspeil)*opslagfactor,0),""))</f>
      </c>
      <c r="L36" s="12">
        <f>IF(OR(Onderhoudsregels!$G36="",Onderhoudsregels!$M36=""),"",IF(AND(L$4&gt;=Onderhoudsregels!$G36,IF(Onderhoudsregels!$H36="",L$4=Onderhoudsregels!$G36,MOD(L$4-Onderhoudsregels!$G36,Onderhoudsregels!$H36)=0)),ROUND(Onderhoudsregels!$M36*(1+prijsstijging)^MAX(0,L$4-prijspeil)*opslagfactor,0),""))</f>
      </c>
      <c r="M36" s="12">
        <f>IF(OR(Onderhoudsregels!$G36="",Onderhoudsregels!$M36=""),"",IF(AND(M$4&gt;=Onderhoudsregels!$G36,IF(Onderhoudsregels!$H36="",M$4=Onderhoudsregels!$G36,MOD(M$4-Onderhoudsregels!$G36,Onderhoudsregels!$H36)=0)),ROUND(Onderhoudsregels!$M36*(1+prijsstijging)^MAX(0,M$4-prijspeil)*opslagfactor,0),""))</f>
      </c>
    </row>
    <row r="37">
      <c r="A37" s="11">
        <f>IF(Onderhoudsregels!$E37="","",Onderhoudsregels!$A37&amp;"")</f>
      </c>
      <c r="B37" s="11">
        <f>IF(Onderhoudsregels!$E37="","",Onderhoudsregels!$B37&amp;"")</f>
      </c>
      <c r="C37" s="11">
        <f>IF(Onderhoudsregels!$E37="","",Onderhoudsregels!$E37)</f>
      </c>
      <c r="D37" s="12">
        <f>IF(OR(Onderhoudsregels!$G37="",Onderhoudsregels!$M37=""),"",IF(AND(D$4&gt;=Onderhoudsregels!$G37,IF(Onderhoudsregels!$H37="",D$4=Onderhoudsregels!$G37,MOD(D$4-Onderhoudsregels!$G37,Onderhoudsregels!$H37)=0)),ROUND(Onderhoudsregels!$M37*(1+prijsstijging)^MAX(0,D$4-prijspeil)*opslagfactor,0),""))</f>
      </c>
      <c r="E37" s="12">
        <f>IF(OR(Onderhoudsregels!$G37="",Onderhoudsregels!$M37=""),"",IF(AND(E$4&gt;=Onderhoudsregels!$G37,IF(Onderhoudsregels!$H37="",E$4=Onderhoudsregels!$G37,MOD(E$4-Onderhoudsregels!$G37,Onderhoudsregels!$H37)=0)),ROUND(Onderhoudsregels!$M37*(1+prijsstijging)^MAX(0,E$4-prijspeil)*opslagfactor,0),""))</f>
      </c>
      <c r="F37" s="12">
        <f>IF(OR(Onderhoudsregels!$G37="",Onderhoudsregels!$M37=""),"",IF(AND(F$4&gt;=Onderhoudsregels!$G37,IF(Onderhoudsregels!$H37="",F$4=Onderhoudsregels!$G37,MOD(F$4-Onderhoudsregels!$G37,Onderhoudsregels!$H37)=0)),ROUND(Onderhoudsregels!$M37*(1+prijsstijging)^MAX(0,F$4-prijspeil)*opslagfactor,0),""))</f>
      </c>
      <c r="G37" s="12">
        <f>IF(OR(Onderhoudsregels!$G37="",Onderhoudsregels!$M37=""),"",IF(AND(G$4&gt;=Onderhoudsregels!$G37,IF(Onderhoudsregels!$H37="",G$4=Onderhoudsregels!$G37,MOD(G$4-Onderhoudsregels!$G37,Onderhoudsregels!$H37)=0)),ROUND(Onderhoudsregels!$M37*(1+prijsstijging)^MAX(0,G$4-prijspeil)*opslagfactor,0),""))</f>
      </c>
      <c r="H37" s="12">
        <f>IF(OR(Onderhoudsregels!$G37="",Onderhoudsregels!$M37=""),"",IF(AND(H$4&gt;=Onderhoudsregels!$G37,IF(Onderhoudsregels!$H37="",H$4=Onderhoudsregels!$G37,MOD(H$4-Onderhoudsregels!$G37,Onderhoudsregels!$H37)=0)),ROUND(Onderhoudsregels!$M37*(1+prijsstijging)^MAX(0,H$4-prijspeil)*opslagfactor,0),""))</f>
      </c>
      <c r="I37" s="12">
        <f>IF(OR(Onderhoudsregels!$G37="",Onderhoudsregels!$M37=""),"",IF(AND(I$4&gt;=Onderhoudsregels!$G37,IF(Onderhoudsregels!$H37="",I$4=Onderhoudsregels!$G37,MOD(I$4-Onderhoudsregels!$G37,Onderhoudsregels!$H37)=0)),ROUND(Onderhoudsregels!$M37*(1+prijsstijging)^MAX(0,I$4-prijspeil)*opslagfactor,0),""))</f>
      </c>
      <c r="J37" s="12">
        <f>IF(OR(Onderhoudsregels!$G37="",Onderhoudsregels!$M37=""),"",IF(AND(J$4&gt;=Onderhoudsregels!$G37,IF(Onderhoudsregels!$H37="",J$4=Onderhoudsregels!$G37,MOD(J$4-Onderhoudsregels!$G37,Onderhoudsregels!$H37)=0)),ROUND(Onderhoudsregels!$M37*(1+prijsstijging)^MAX(0,J$4-prijspeil)*opslagfactor,0),""))</f>
      </c>
      <c r="K37" s="12">
        <f>IF(OR(Onderhoudsregels!$G37="",Onderhoudsregels!$M37=""),"",IF(AND(K$4&gt;=Onderhoudsregels!$G37,IF(Onderhoudsregels!$H37="",K$4=Onderhoudsregels!$G37,MOD(K$4-Onderhoudsregels!$G37,Onderhoudsregels!$H37)=0)),ROUND(Onderhoudsregels!$M37*(1+prijsstijging)^MAX(0,K$4-prijspeil)*opslagfactor,0),""))</f>
      </c>
      <c r="L37" s="12">
        <f>IF(OR(Onderhoudsregels!$G37="",Onderhoudsregels!$M37=""),"",IF(AND(L$4&gt;=Onderhoudsregels!$G37,IF(Onderhoudsregels!$H37="",L$4=Onderhoudsregels!$G37,MOD(L$4-Onderhoudsregels!$G37,Onderhoudsregels!$H37)=0)),ROUND(Onderhoudsregels!$M37*(1+prijsstijging)^MAX(0,L$4-prijspeil)*opslagfactor,0),""))</f>
      </c>
      <c r="M37" s="12">
        <f>IF(OR(Onderhoudsregels!$G37="",Onderhoudsregels!$M37=""),"",IF(AND(M$4&gt;=Onderhoudsregels!$G37,IF(Onderhoudsregels!$H37="",M$4=Onderhoudsregels!$G37,MOD(M$4-Onderhoudsregels!$G37,Onderhoudsregels!$H37)=0)),ROUND(Onderhoudsregels!$M37*(1+prijsstijging)^MAX(0,M$4-prijspeil)*opslagfactor,0),""))</f>
      </c>
    </row>
    <row r="38">
      <c r="A38" s="11">
        <f>IF(Onderhoudsregels!$E38="","",Onderhoudsregels!$A38&amp;"")</f>
      </c>
      <c r="B38" s="11">
        <f>IF(Onderhoudsregels!$E38="","",Onderhoudsregels!$B38&amp;"")</f>
      </c>
      <c r="C38" s="11">
        <f>IF(Onderhoudsregels!$E38="","",Onderhoudsregels!$E38)</f>
      </c>
      <c r="D38" s="12">
        <f>IF(OR(Onderhoudsregels!$G38="",Onderhoudsregels!$M38=""),"",IF(AND(D$4&gt;=Onderhoudsregels!$G38,IF(Onderhoudsregels!$H38="",D$4=Onderhoudsregels!$G38,MOD(D$4-Onderhoudsregels!$G38,Onderhoudsregels!$H38)=0)),ROUND(Onderhoudsregels!$M38*(1+prijsstijging)^MAX(0,D$4-prijspeil)*opslagfactor,0),""))</f>
      </c>
      <c r="E38" s="12">
        <f>IF(OR(Onderhoudsregels!$G38="",Onderhoudsregels!$M38=""),"",IF(AND(E$4&gt;=Onderhoudsregels!$G38,IF(Onderhoudsregels!$H38="",E$4=Onderhoudsregels!$G38,MOD(E$4-Onderhoudsregels!$G38,Onderhoudsregels!$H38)=0)),ROUND(Onderhoudsregels!$M38*(1+prijsstijging)^MAX(0,E$4-prijspeil)*opslagfactor,0),""))</f>
      </c>
      <c r="F38" s="12">
        <f>IF(OR(Onderhoudsregels!$G38="",Onderhoudsregels!$M38=""),"",IF(AND(F$4&gt;=Onderhoudsregels!$G38,IF(Onderhoudsregels!$H38="",F$4=Onderhoudsregels!$G38,MOD(F$4-Onderhoudsregels!$G38,Onderhoudsregels!$H38)=0)),ROUND(Onderhoudsregels!$M38*(1+prijsstijging)^MAX(0,F$4-prijspeil)*opslagfactor,0),""))</f>
      </c>
      <c r="G38" s="12">
        <f>IF(OR(Onderhoudsregels!$G38="",Onderhoudsregels!$M38=""),"",IF(AND(G$4&gt;=Onderhoudsregels!$G38,IF(Onderhoudsregels!$H38="",G$4=Onderhoudsregels!$G38,MOD(G$4-Onderhoudsregels!$G38,Onderhoudsregels!$H38)=0)),ROUND(Onderhoudsregels!$M38*(1+prijsstijging)^MAX(0,G$4-prijspeil)*opslagfactor,0),""))</f>
      </c>
      <c r="H38" s="12">
        <f>IF(OR(Onderhoudsregels!$G38="",Onderhoudsregels!$M38=""),"",IF(AND(H$4&gt;=Onderhoudsregels!$G38,IF(Onderhoudsregels!$H38="",H$4=Onderhoudsregels!$G38,MOD(H$4-Onderhoudsregels!$G38,Onderhoudsregels!$H38)=0)),ROUND(Onderhoudsregels!$M38*(1+prijsstijging)^MAX(0,H$4-prijspeil)*opslagfactor,0),""))</f>
      </c>
      <c r="I38" s="12">
        <f>IF(OR(Onderhoudsregels!$G38="",Onderhoudsregels!$M38=""),"",IF(AND(I$4&gt;=Onderhoudsregels!$G38,IF(Onderhoudsregels!$H38="",I$4=Onderhoudsregels!$G38,MOD(I$4-Onderhoudsregels!$G38,Onderhoudsregels!$H38)=0)),ROUND(Onderhoudsregels!$M38*(1+prijsstijging)^MAX(0,I$4-prijspeil)*opslagfactor,0),""))</f>
      </c>
      <c r="J38" s="12">
        <f>IF(OR(Onderhoudsregels!$G38="",Onderhoudsregels!$M38=""),"",IF(AND(J$4&gt;=Onderhoudsregels!$G38,IF(Onderhoudsregels!$H38="",J$4=Onderhoudsregels!$G38,MOD(J$4-Onderhoudsregels!$G38,Onderhoudsregels!$H38)=0)),ROUND(Onderhoudsregels!$M38*(1+prijsstijging)^MAX(0,J$4-prijspeil)*opslagfactor,0),""))</f>
      </c>
      <c r="K38" s="12">
        <f>IF(OR(Onderhoudsregels!$G38="",Onderhoudsregels!$M38=""),"",IF(AND(K$4&gt;=Onderhoudsregels!$G38,IF(Onderhoudsregels!$H38="",K$4=Onderhoudsregels!$G38,MOD(K$4-Onderhoudsregels!$G38,Onderhoudsregels!$H38)=0)),ROUND(Onderhoudsregels!$M38*(1+prijsstijging)^MAX(0,K$4-prijspeil)*opslagfactor,0),""))</f>
      </c>
      <c r="L38" s="12">
        <f>IF(OR(Onderhoudsregels!$G38="",Onderhoudsregels!$M38=""),"",IF(AND(L$4&gt;=Onderhoudsregels!$G38,IF(Onderhoudsregels!$H38="",L$4=Onderhoudsregels!$G38,MOD(L$4-Onderhoudsregels!$G38,Onderhoudsregels!$H38)=0)),ROUND(Onderhoudsregels!$M38*(1+prijsstijging)^MAX(0,L$4-prijspeil)*opslagfactor,0),""))</f>
      </c>
      <c r="M38" s="12">
        <f>IF(OR(Onderhoudsregels!$G38="",Onderhoudsregels!$M38=""),"",IF(AND(M$4&gt;=Onderhoudsregels!$G38,IF(Onderhoudsregels!$H38="",M$4=Onderhoudsregels!$G38,MOD(M$4-Onderhoudsregels!$G38,Onderhoudsregels!$H38)=0)),ROUND(Onderhoudsregels!$M38*(1+prijsstijging)^MAX(0,M$4-prijspeil)*opslagfactor,0),""))</f>
      </c>
    </row>
    <row r="39">
      <c r="A39" s="11">
        <f>IF(Onderhoudsregels!$E39="","",Onderhoudsregels!$A39&amp;"")</f>
      </c>
      <c r="B39" s="11">
        <f>IF(Onderhoudsregels!$E39="","",Onderhoudsregels!$B39&amp;"")</f>
      </c>
      <c r="C39" s="11">
        <f>IF(Onderhoudsregels!$E39="","",Onderhoudsregels!$E39)</f>
      </c>
      <c r="D39" s="12">
        <f>IF(OR(Onderhoudsregels!$G39="",Onderhoudsregels!$M39=""),"",IF(AND(D$4&gt;=Onderhoudsregels!$G39,IF(Onderhoudsregels!$H39="",D$4=Onderhoudsregels!$G39,MOD(D$4-Onderhoudsregels!$G39,Onderhoudsregels!$H39)=0)),ROUND(Onderhoudsregels!$M39*(1+prijsstijging)^MAX(0,D$4-prijspeil)*opslagfactor,0),""))</f>
      </c>
      <c r="E39" s="12">
        <f>IF(OR(Onderhoudsregels!$G39="",Onderhoudsregels!$M39=""),"",IF(AND(E$4&gt;=Onderhoudsregels!$G39,IF(Onderhoudsregels!$H39="",E$4=Onderhoudsregels!$G39,MOD(E$4-Onderhoudsregels!$G39,Onderhoudsregels!$H39)=0)),ROUND(Onderhoudsregels!$M39*(1+prijsstijging)^MAX(0,E$4-prijspeil)*opslagfactor,0),""))</f>
      </c>
      <c r="F39" s="12">
        <f>IF(OR(Onderhoudsregels!$G39="",Onderhoudsregels!$M39=""),"",IF(AND(F$4&gt;=Onderhoudsregels!$G39,IF(Onderhoudsregels!$H39="",F$4=Onderhoudsregels!$G39,MOD(F$4-Onderhoudsregels!$G39,Onderhoudsregels!$H39)=0)),ROUND(Onderhoudsregels!$M39*(1+prijsstijging)^MAX(0,F$4-prijspeil)*opslagfactor,0),""))</f>
      </c>
      <c r="G39" s="12">
        <f>IF(OR(Onderhoudsregels!$G39="",Onderhoudsregels!$M39=""),"",IF(AND(G$4&gt;=Onderhoudsregels!$G39,IF(Onderhoudsregels!$H39="",G$4=Onderhoudsregels!$G39,MOD(G$4-Onderhoudsregels!$G39,Onderhoudsregels!$H39)=0)),ROUND(Onderhoudsregels!$M39*(1+prijsstijging)^MAX(0,G$4-prijspeil)*opslagfactor,0),""))</f>
      </c>
      <c r="H39" s="12">
        <f>IF(OR(Onderhoudsregels!$G39="",Onderhoudsregels!$M39=""),"",IF(AND(H$4&gt;=Onderhoudsregels!$G39,IF(Onderhoudsregels!$H39="",H$4=Onderhoudsregels!$G39,MOD(H$4-Onderhoudsregels!$G39,Onderhoudsregels!$H39)=0)),ROUND(Onderhoudsregels!$M39*(1+prijsstijging)^MAX(0,H$4-prijspeil)*opslagfactor,0),""))</f>
      </c>
      <c r="I39" s="12">
        <f>IF(OR(Onderhoudsregels!$G39="",Onderhoudsregels!$M39=""),"",IF(AND(I$4&gt;=Onderhoudsregels!$G39,IF(Onderhoudsregels!$H39="",I$4=Onderhoudsregels!$G39,MOD(I$4-Onderhoudsregels!$G39,Onderhoudsregels!$H39)=0)),ROUND(Onderhoudsregels!$M39*(1+prijsstijging)^MAX(0,I$4-prijspeil)*opslagfactor,0),""))</f>
      </c>
      <c r="J39" s="12">
        <f>IF(OR(Onderhoudsregels!$G39="",Onderhoudsregels!$M39=""),"",IF(AND(J$4&gt;=Onderhoudsregels!$G39,IF(Onderhoudsregels!$H39="",J$4=Onderhoudsregels!$G39,MOD(J$4-Onderhoudsregels!$G39,Onderhoudsregels!$H39)=0)),ROUND(Onderhoudsregels!$M39*(1+prijsstijging)^MAX(0,J$4-prijspeil)*opslagfactor,0),""))</f>
      </c>
      <c r="K39" s="12">
        <f>IF(OR(Onderhoudsregels!$G39="",Onderhoudsregels!$M39=""),"",IF(AND(K$4&gt;=Onderhoudsregels!$G39,IF(Onderhoudsregels!$H39="",K$4=Onderhoudsregels!$G39,MOD(K$4-Onderhoudsregels!$G39,Onderhoudsregels!$H39)=0)),ROUND(Onderhoudsregels!$M39*(1+prijsstijging)^MAX(0,K$4-prijspeil)*opslagfactor,0),""))</f>
      </c>
      <c r="L39" s="12">
        <f>IF(OR(Onderhoudsregels!$G39="",Onderhoudsregels!$M39=""),"",IF(AND(L$4&gt;=Onderhoudsregels!$G39,IF(Onderhoudsregels!$H39="",L$4=Onderhoudsregels!$G39,MOD(L$4-Onderhoudsregels!$G39,Onderhoudsregels!$H39)=0)),ROUND(Onderhoudsregels!$M39*(1+prijsstijging)^MAX(0,L$4-prijspeil)*opslagfactor,0),""))</f>
      </c>
      <c r="M39" s="12">
        <f>IF(OR(Onderhoudsregels!$G39="",Onderhoudsregels!$M39=""),"",IF(AND(M$4&gt;=Onderhoudsregels!$G39,IF(Onderhoudsregels!$H39="",M$4=Onderhoudsregels!$G39,MOD(M$4-Onderhoudsregels!$G39,Onderhoudsregels!$H39)=0)),ROUND(Onderhoudsregels!$M39*(1+prijsstijging)^MAX(0,M$4-prijspeil)*opslagfactor,0),""))</f>
      </c>
    </row>
    <row r="40">
      <c r="A40" s="11">
        <f>IF(Onderhoudsregels!$E40="","",Onderhoudsregels!$A40&amp;"")</f>
      </c>
      <c r="B40" s="11">
        <f>IF(Onderhoudsregels!$E40="","",Onderhoudsregels!$B40&amp;"")</f>
      </c>
      <c r="C40" s="11">
        <f>IF(Onderhoudsregels!$E40="","",Onderhoudsregels!$E40)</f>
      </c>
      <c r="D40" s="12">
        <f>IF(OR(Onderhoudsregels!$G40="",Onderhoudsregels!$M40=""),"",IF(AND(D$4&gt;=Onderhoudsregels!$G40,IF(Onderhoudsregels!$H40="",D$4=Onderhoudsregels!$G40,MOD(D$4-Onderhoudsregels!$G40,Onderhoudsregels!$H40)=0)),ROUND(Onderhoudsregels!$M40*(1+prijsstijging)^MAX(0,D$4-prijspeil)*opslagfactor,0),""))</f>
      </c>
      <c r="E40" s="12">
        <f>IF(OR(Onderhoudsregels!$G40="",Onderhoudsregels!$M40=""),"",IF(AND(E$4&gt;=Onderhoudsregels!$G40,IF(Onderhoudsregels!$H40="",E$4=Onderhoudsregels!$G40,MOD(E$4-Onderhoudsregels!$G40,Onderhoudsregels!$H40)=0)),ROUND(Onderhoudsregels!$M40*(1+prijsstijging)^MAX(0,E$4-prijspeil)*opslagfactor,0),""))</f>
      </c>
      <c r="F40" s="12">
        <f>IF(OR(Onderhoudsregels!$G40="",Onderhoudsregels!$M40=""),"",IF(AND(F$4&gt;=Onderhoudsregels!$G40,IF(Onderhoudsregels!$H40="",F$4=Onderhoudsregels!$G40,MOD(F$4-Onderhoudsregels!$G40,Onderhoudsregels!$H40)=0)),ROUND(Onderhoudsregels!$M40*(1+prijsstijging)^MAX(0,F$4-prijspeil)*opslagfactor,0),""))</f>
      </c>
      <c r="G40" s="12">
        <f>IF(OR(Onderhoudsregels!$G40="",Onderhoudsregels!$M40=""),"",IF(AND(G$4&gt;=Onderhoudsregels!$G40,IF(Onderhoudsregels!$H40="",G$4=Onderhoudsregels!$G40,MOD(G$4-Onderhoudsregels!$G40,Onderhoudsregels!$H40)=0)),ROUND(Onderhoudsregels!$M40*(1+prijsstijging)^MAX(0,G$4-prijspeil)*opslagfactor,0),""))</f>
      </c>
      <c r="H40" s="12">
        <f>IF(OR(Onderhoudsregels!$G40="",Onderhoudsregels!$M40=""),"",IF(AND(H$4&gt;=Onderhoudsregels!$G40,IF(Onderhoudsregels!$H40="",H$4=Onderhoudsregels!$G40,MOD(H$4-Onderhoudsregels!$G40,Onderhoudsregels!$H40)=0)),ROUND(Onderhoudsregels!$M40*(1+prijsstijging)^MAX(0,H$4-prijspeil)*opslagfactor,0),""))</f>
      </c>
      <c r="I40" s="12">
        <f>IF(OR(Onderhoudsregels!$G40="",Onderhoudsregels!$M40=""),"",IF(AND(I$4&gt;=Onderhoudsregels!$G40,IF(Onderhoudsregels!$H40="",I$4=Onderhoudsregels!$G40,MOD(I$4-Onderhoudsregels!$G40,Onderhoudsregels!$H40)=0)),ROUND(Onderhoudsregels!$M40*(1+prijsstijging)^MAX(0,I$4-prijspeil)*opslagfactor,0),""))</f>
      </c>
      <c r="J40" s="12">
        <f>IF(OR(Onderhoudsregels!$G40="",Onderhoudsregels!$M40=""),"",IF(AND(J$4&gt;=Onderhoudsregels!$G40,IF(Onderhoudsregels!$H40="",J$4=Onderhoudsregels!$G40,MOD(J$4-Onderhoudsregels!$G40,Onderhoudsregels!$H40)=0)),ROUND(Onderhoudsregels!$M40*(1+prijsstijging)^MAX(0,J$4-prijspeil)*opslagfactor,0),""))</f>
      </c>
      <c r="K40" s="12">
        <f>IF(OR(Onderhoudsregels!$G40="",Onderhoudsregels!$M40=""),"",IF(AND(K$4&gt;=Onderhoudsregels!$G40,IF(Onderhoudsregels!$H40="",K$4=Onderhoudsregels!$G40,MOD(K$4-Onderhoudsregels!$G40,Onderhoudsregels!$H40)=0)),ROUND(Onderhoudsregels!$M40*(1+prijsstijging)^MAX(0,K$4-prijspeil)*opslagfactor,0),""))</f>
      </c>
      <c r="L40" s="12">
        <f>IF(OR(Onderhoudsregels!$G40="",Onderhoudsregels!$M40=""),"",IF(AND(L$4&gt;=Onderhoudsregels!$G40,IF(Onderhoudsregels!$H40="",L$4=Onderhoudsregels!$G40,MOD(L$4-Onderhoudsregels!$G40,Onderhoudsregels!$H40)=0)),ROUND(Onderhoudsregels!$M40*(1+prijsstijging)^MAX(0,L$4-prijspeil)*opslagfactor,0),""))</f>
      </c>
      <c r="M40" s="12">
        <f>IF(OR(Onderhoudsregels!$G40="",Onderhoudsregels!$M40=""),"",IF(AND(M$4&gt;=Onderhoudsregels!$G40,IF(Onderhoudsregels!$H40="",M$4=Onderhoudsregels!$G40,MOD(M$4-Onderhoudsregels!$G40,Onderhoudsregels!$H40)=0)),ROUND(Onderhoudsregels!$M40*(1+prijsstijging)^MAX(0,M$4-prijspeil)*opslagfactor,0),""))</f>
      </c>
    </row>
    <row r="41">
      <c r="A41" s="11">
        <f>IF(Onderhoudsregels!$E41="","",Onderhoudsregels!$A41&amp;"")</f>
      </c>
      <c r="B41" s="11">
        <f>IF(Onderhoudsregels!$E41="","",Onderhoudsregels!$B41&amp;"")</f>
      </c>
      <c r="C41" s="11">
        <f>IF(Onderhoudsregels!$E41="","",Onderhoudsregels!$E41)</f>
      </c>
      <c r="D41" s="12">
        <f>IF(OR(Onderhoudsregels!$G41="",Onderhoudsregels!$M41=""),"",IF(AND(D$4&gt;=Onderhoudsregels!$G41,IF(Onderhoudsregels!$H41="",D$4=Onderhoudsregels!$G41,MOD(D$4-Onderhoudsregels!$G41,Onderhoudsregels!$H41)=0)),ROUND(Onderhoudsregels!$M41*(1+prijsstijging)^MAX(0,D$4-prijspeil)*opslagfactor,0),""))</f>
      </c>
      <c r="E41" s="12">
        <f>IF(OR(Onderhoudsregels!$G41="",Onderhoudsregels!$M41=""),"",IF(AND(E$4&gt;=Onderhoudsregels!$G41,IF(Onderhoudsregels!$H41="",E$4=Onderhoudsregels!$G41,MOD(E$4-Onderhoudsregels!$G41,Onderhoudsregels!$H41)=0)),ROUND(Onderhoudsregels!$M41*(1+prijsstijging)^MAX(0,E$4-prijspeil)*opslagfactor,0),""))</f>
      </c>
      <c r="F41" s="12">
        <f>IF(OR(Onderhoudsregels!$G41="",Onderhoudsregels!$M41=""),"",IF(AND(F$4&gt;=Onderhoudsregels!$G41,IF(Onderhoudsregels!$H41="",F$4=Onderhoudsregels!$G41,MOD(F$4-Onderhoudsregels!$G41,Onderhoudsregels!$H41)=0)),ROUND(Onderhoudsregels!$M41*(1+prijsstijging)^MAX(0,F$4-prijspeil)*opslagfactor,0),""))</f>
      </c>
      <c r="G41" s="12">
        <f>IF(OR(Onderhoudsregels!$G41="",Onderhoudsregels!$M41=""),"",IF(AND(G$4&gt;=Onderhoudsregels!$G41,IF(Onderhoudsregels!$H41="",G$4=Onderhoudsregels!$G41,MOD(G$4-Onderhoudsregels!$G41,Onderhoudsregels!$H41)=0)),ROUND(Onderhoudsregels!$M41*(1+prijsstijging)^MAX(0,G$4-prijspeil)*opslagfactor,0),""))</f>
      </c>
      <c r="H41" s="12">
        <f>IF(OR(Onderhoudsregels!$G41="",Onderhoudsregels!$M41=""),"",IF(AND(H$4&gt;=Onderhoudsregels!$G41,IF(Onderhoudsregels!$H41="",H$4=Onderhoudsregels!$G41,MOD(H$4-Onderhoudsregels!$G41,Onderhoudsregels!$H41)=0)),ROUND(Onderhoudsregels!$M41*(1+prijsstijging)^MAX(0,H$4-prijspeil)*opslagfactor,0),""))</f>
      </c>
      <c r="I41" s="12">
        <f>IF(OR(Onderhoudsregels!$G41="",Onderhoudsregels!$M41=""),"",IF(AND(I$4&gt;=Onderhoudsregels!$G41,IF(Onderhoudsregels!$H41="",I$4=Onderhoudsregels!$G41,MOD(I$4-Onderhoudsregels!$G41,Onderhoudsregels!$H41)=0)),ROUND(Onderhoudsregels!$M41*(1+prijsstijging)^MAX(0,I$4-prijspeil)*opslagfactor,0),""))</f>
      </c>
      <c r="J41" s="12">
        <f>IF(OR(Onderhoudsregels!$G41="",Onderhoudsregels!$M41=""),"",IF(AND(J$4&gt;=Onderhoudsregels!$G41,IF(Onderhoudsregels!$H41="",J$4=Onderhoudsregels!$G41,MOD(J$4-Onderhoudsregels!$G41,Onderhoudsregels!$H41)=0)),ROUND(Onderhoudsregels!$M41*(1+prijsstijging)^MAX(0,J$4-prijspeil)*opslagfactor,0),""))</f>
      </c>
      <c r="K41" s="12">
        <f>IF(OR(Onderhoudsregels!$G41="",Onderhoudsregels!$M41=""),"",IF(AND(K$4&gt;=Onderhoudsregels!$G41,IF(Onderhoudsregels!$H41="",K$4=Onderhoudsregels!$G41,MOD(K$4-Onderhoudsregels!$G41,Onderhoudsregels!$H41)=0)),ROUND(Onderhoudsregels!$M41*(1+prijsstijging)^MAX(0,K$4-prijspeil)*opslagfactor,0),""))</f>
      </c>
      <c r="L41" s="12">
        <f>IF(OR(Onderhoudsregels!$G41="",Onderhoudsregels!$M41=""),"",IF(AND(L$4&gt;=Onderhoudsregels!$G41,IF(Onderhoudsregels!$H41="",L$4=Onderhoudsregels!$G41,MOD(L$4-Onderhoudsregels!$G41,Onderhoudsregels!$H41)=0)),ROUND(Onderhoudsregels!$M41*(1+prijsstijging)^MAX(0,L$4-prijspeil)*opslagfactor,0),""))</f>
      </c>
      <c r="M41" s="12">
        <f>IF(OR(Onderhoudsregels!$G41="",Onderhoudsregels!$M41=""),"",IF(AND(M$4&gt;=Onderhoudsregels!$G41,IF(Onderhoudsregels!$H41="",M$4=Onderhoudsregels!$G41,MOD(M$4-Onderhoudsregels!$G41,Onderhoudsregels!$H41)=0)),ROUND(Onderhoudsregels!$M41*(1+prijsstijging)^MAX(0,M$4-prijspeil)*opslagfactor,0),""))</f>
      </c>
    </row>
    <row r="42">
      <c r="A42" s="11">
        <f>IF(Onderhoudsregels!$E42="","",Onderhoudsregels!$A42&amp;"")</f>
      </c>
      <c r="B42" s="11">
        <f>IF(Onderhoudsregels!$E42="","",Onderhoudsregels!$B42&amp;"")</f>
      </c>
      <c r="C42" s="11">
        <f>IF(Onderhoudsregels!$E42="","",Onderhoudsregels!$E42)</f>
      </c>
      <c r="D42" s="12">
        <f>IF(OR(Onderhoudsregels!$G42="",Onderhoudsregels!$M42=""),"",IF(AND(D$4&gt;=Onderhoudsregels!$G42,IF(Onderhoudsregels!$H42="",D$4=Onderhoudsregels!$G42,MOD(D$4-Onderhoudsregels!$G42,Onderhoudsregels!$H42)=0)),ROUND(Onderhoudsregels!$M42*(1+prijsstijging)^MAX(0,D$4-prijspeil)*opslagfactor,0),""))</f>
      </c>
      <c r="E42" s="12">
        <f>IF(OR(Onderhoudsregels!$G42="",Onderhoudsregels!$M42=""),"",IF(AND(E$4&gt;=Onderhoudsregels!$G42,IF(Onderhoudsregels!$H42="",E$4=Onderhoudsregels!$G42,MOD(E$4-Onderhoudsregels!$G42,Onderhoudsregels!$H42)=0)),ROUND(Onderhoudsregels!$M42*(1+prijsstijging)^MAX(0,E$4-prijspeil)*opslagfactor,0),""))</f>
      </c>
      <c r="F42" s="12">
        <f>IF(OR(Onderhoudsregels!$G42="",Onderhoudsregels!$M42=""),"",IF(AND(F$4&gt;=Onderhoudsregels!$G42,IF(Onderhoudsregels!$H42="",F$4=Onderhoudsregels!$G42,MOD(F$4-Onderhoudsregels!$G42,Onderhoudsregels!$H42)=0)),ROUND(Onderhoudsregels!$M42*(1+prijsstijging)^MAX(0,F$4-prijspeil)*opslagfactor,0),""))</f>
      </c>
      <c r="G42" s="12">
        <f>IF(OR(Onderhoudsregels!$G42="",Onderhoudsregels!$M42=""),"",IF(AND(G$4&gt;=Onderhoudsregels!$G42,IF(Onderhoudsregels!$H42="",G$4=Onderhoudsregels!$G42,MOD(G$4-Onderhoudsregels!$G42,Onderhoudsregels!$H42)=0)),ROUND(Onderhoudsregels!$M42*(1+prijsstijging)^MAX(0,G$4-prijspeil)*opslagfactor,0),""))</f>
      </c>
      <c r="H42" s="12">
        <f>IF(OR(Onderhoudsregels!$G42="",Onderhoudsregels!$M42=""),"",IF(AND(H$4&gt;=Onderhoudsregels!$G42,IF(Onderhoudsregels!$H42="",H$4=Onderhoudsregels!$G42,MOD(H$4-Onderhoudsregels!$G42,Onderhoudsregels!$H42)=0)),ROUND(Onderhoudsregels!$M42*(1+prijsstijging)^MAX(0,H$4-prijspeil)*opslagfactor,0),""))</f>
      </c>
      <c r="I42" s="12">
        <f>IF(OR(Onderhoudsregels!$G42="",Onderhoudsregels!$M42=""),"",IF(AND(I$4&gt;=Onderhoudsregels!$G42,IF(Onderhoudsregels!$H42="",I$4=Onderhoudsregels!$G42,MOD(I$4-Onderhoudsregels!$G42,Onderhoudsregels!$H42)=0)),ROUND(Onderhoudsregels!$M42*(1+prijsstijging)^MAX(0,I$4-prijspeil)*opslagfactor,0),""))</f>
      </c>
      <c r="J42" s="12">
        <f>IF(OR(Onderhoudsregels!$G42="",Onderhoudsregels!$M42=""),"",IF(AND(J$4&gt;=Onderhoudsregels!$G42,IF(Onderhoudsregels!$H42="",J$4=Onderhoudsregels!$G42,MOD(J$4-Onderhoudsregels!$G42,Onderhoudsregels!$H42)=0)),ROUND(Onderhoudsregels!$M42*(1+prijsstijging)^MAX(0,J$4-prijspeil)*opslagfactor,0),""))</f>
      </c>
      <c r="K42" s="12">
        <f>IF(OR(Onderhoudsregels!$G42="",Onderhoudsregels!$M42=""),"",IF(AND(K$4&gt;=Onderhoudsregels!$G42,IF(Onderhoudsregels!$H42="",K$4=Onderhoudsregels!$G42,MOD(K$4-Onderhoudsregels!$G42,Onderhoudsregels!$H42)=0)),ROUND(Onderhoudsregels!$M42*(1+prijsstijging)^MAX(0,K$4-prijspeil)*opslagfactor,0),""))</f>
      </c>
      <c r="L42" s="12">
        <f>IF(OR(Onderhoudsregels!$G42="",Onderhoudsregels!$M42=""),"",IF(AND(L$4&gt;=Onderhoudsregels!$G42,IF(Onderhoudsregels!$H42="",L$4=Onderhoudsregels!$G42,MOD(L$4-Onderhoudsregels!$G42,Onderhoudsregels!$H42)=0)),ROUND(Onderhoudsregels!$M42*(1+prijsstijging)^MAX(0,L$4-prijspeil)*opslagfactor,0),""))</f>
      </c>
      <c r="M42" s="12">
        <f>IF(OR(Onderhoudsregels!$G42="",Onderhoudsregels!$M42=""),"",IF(AND(M$4&gt;=Onderhoudsregels!$G42,IF(Onderhoudsregels!$H42="",M$4=Onderhoudsregels!$G42,MOD(M$4-Onderhoudsregels!$G42,Onderhoudsregels!$H42)=0)),ROUND(Onderhoudsregels!$M42*(1+prijsstijging)^MAX(0,M$4-prijspeil)*opslagfactor,0),""))</f>
      </c>
    </row>
    <row r="43">
      <c r="A43" s="11">
        <f>IF(Onderhoudsregels!$E43="","",Onderhoudsregels!$A43&amp;"")</f>
      </c>
      <c r="B43" s="11">
        <f>IF(Onderhoudsregels!$E43="","",Onderhoudsregels!$B43&amp;"")</f>
      </c>
      <c r="C43" s="11">
        <f>IF(Onderhoudsregels!$E43="","",Onderhoudsregels!$E43)</f>
      </c>
      <c r="D43" s="12">
        <f>IF(OR(Onderhoudsregels!$G43="",Onderhoudsregels!$M43=""),"",IF(AND(D$4&gt;=Onderhoudsregels!$G43,IF(Onderhoudsregels!$H43="",D$4=Onderhoudsregels!$G43,MOD(D$4-Onderhoudsregels!$G43,Onderhoudsregels!$H43)=0)),ROUND(Onderhoudsregels!$M43*(1+prijsstijging)^MAX(0,D$4-prijspeil)*opslagfactor,0),""))</f>
      </c>
      <c r="E43" s="12">
        <f>IF(OR(Onderhoudsregels!$G43="",Onderhoudsregels!$M43=""),"",IF(AND(E$4&gt;=Onderhoudsregels!$G43,IF(Onderhoudsregels!$H43="",E$4=Onderhoudsregels!$G43,MOD(E$4-Onderhoudsregels!$G43,Onderhoudsregels!$H43)=0)),ROUND(Onderhoudsregels!$M43*(1+prijsstijging)^MAX(0,E$4-prijspeil)*opslagfactor,0),""))</f>
      </c>
      <c r="F43" s="12">
        <f>IF(OR(Onderhoudsregels!$G43="",Onderhoudsregels!$M43=""),"",IF(AND(F$4&gt;=Onderhoudsregels!$G43,IF(Onderhoudsregels!$H43="",F$4=Onderhoudsregels!$G43,MOD(F$4-Onderhoudsregels!$G43,Onderhoudsregels!$H43)=0)),ROUND(Onderhoudsregels!$M43*(1+prijsstijging)^MAX(0,F$4-prijspeil)*opslagfactor,0),""))</f>
      </c>
      <c r="G43" s="12">
        <f>IF(OR(Onderhoudsregels!$G43="",Onderhoudsregels!$M43=""),"",IF(AND(G$4&gt;=Onderhoudsregels!$G43,IF(Onderhoudsregels!$H43="",G$4=Onderhoudsregels!$G43,MOD(G$4-Onderhoudsregels!$G43,Onderhoudsregels!$H43)=0)),ROUND(Onderhoudsregels!$M43*(1+prijsstijging)^MAX(0,G$4-prijspeil)*opslagfactor,0),""))</f>
      </c>
      <c r="H43" s="12">
        <f>IF(OR(Onderhoudsregels!$G43="",Onderhoudsregels!$M43=""),"",IF(AND(H$4&gt;=Onderhoudsregels!$G43,IF(Onderhoudsregels!$H43="",H$4=Onderhoudsregels!$G43,MOD(H$4-Onderhoudsregels!$G43,Onderhoudsregels!$H43)=0)),ROUND(Onderhoudsregels!$M43*(1+prijsstijging)^MAX(0,H$4-prijspeil)*opslagfactor,0),""))</f>
      </c>
      <c r="I43" s="12">
        <f>IF(OR(Onderhoudsregels!$G43="",Onderhoudsregels!$M43=""),"",IF(AND(I$4&gt;=Onderhoudsregels!$G43,IF(Onderhoudsregels!$H43="",I$4=Onderhoudsregels!$G43,MOD(I$4-Onderhoudsregels!$G43,Onderhoudsregels!$H43)=0)),ROUND(Onderhoudsregels!$M43*(1+prijsstijging)^MAX(0,I$4-prijspeil)*opslagfactor,0),""))</f>
      </c>
      <c r="J43" s="12">
        <f>IF(OR(Onderhoudsregels!$G43="",Onderhoudsregels!$M43=""),"",IF(AND(J$4&gt;=Onderhoudsregels!$G43,IF(Onderhoudsregels!$H43="",J$4=Onderhoudsregels!$G43,MOD(J$4-Onderhoudsregels!$G43,Onderhoudsregels!$H43)=0)),ROUND(Onderhoudsregels!$M43*(1+prijsstijging)^MAX(0,J$4-prijspeil)*opslagfactor,0),""))</f>
      </c>
      <c r="K43" s="12">
        <f>IF(OR(Onderhoudsregels!$G43="",Onderhoudsregels!$M43=""),"",IF(AND(K$4&gt;=Onderhoudsregels!$G43,IF(Onderhoudsregels!$H43="",K$4=Onderhoudsregels!$G43,MOD(K$4-Onderhoudsregels!$G43,Onderhoudsregels!$H43)=0)),ROUND(Onderhoudsregels!$M43*(1+prijsstijging)^MAX(0,K$4-prijspeil)*opslagfactor,0),""))</f>
      </c>
      <c r="L43" s="12">
        <f>IF(OR(Onderhoudsregels!$G43="",Onderhoudsregels!$M43=""),"",IF(AND(L$4&gt;=Onderhoudsregels!$G43,IF(Onderhoudsregels!$H43="",L$4=Onderhoudsregels!$G43,MOD(L$4-Onderhoudsregels!$G43,Onderhoudsregels!$H43)=0)),ROUND(Onderhoudsregels!$M43*(1+prijsstijging)^MAX(0,L$4-prijspeil)*opslagfactor,0),""))</f>
      </c>
      <c r="M43" s="12">
        <f>IF(OR(Onderhoudsregels!$G43="",Onderhoudsregels!$M43=""),"",IF(AND(M$4&gt;=Onderhoudsregels!$G43,IF(Onderhoudsregels!$H43="",M$4=Onderhoudsregels!$G43,MOD(M$4-Onderhoudsregels!$G43,Onderhoudsregels!$H43)=0)),ROUND(Onderhoudsregels!$M43*(1+prijsstijging)^MAX(0,M$4-prijspeil)*opslagfactor,0),""))</f>
      </c>
    </row>
    <row r="44">
      <c r="A44" s="11">
        <f>IF(Onderhoudsregels!$E44="","",Onderhoudsregels!$A44&amp;"")</f>
      </c>
      <c r="B44" s="11">
        <f>IF(Onderhoudsregels!$E44="","",Onderhoudsregels!$B44&amp;"")</f>
      </c>
      <c r="C44" s="11">
        <f>IF(Onderhoudsregels!$E44="","",Onderhoudsregels!$E44)</f>
      </c>
      <c r="D44" s="12">
        <f>IF(OR(Onderhoudsregels!$G44="",Onderhoudsregels!$M44=""),"",IF(AND(D$4&gt;=Onderhoudsregels!$G44,IF(Onderhoudsregels!$H44="",D$4=Onderhoudsregels!$G44,MOD(D$4-Onderhoudsregels!$G44,Onderhoudsregels!$H44)=0)),ROUND(Onderhoudsregels!$M44*(1+prijsstijging)^MAX(0,D$4-prijspeil)*opslagfactor,0),""))</f>
      </c>
      <c r="E44" s="12">
        <f>IF(OR(Onderhoudsregels!$G44="",Onderhoudsregels!$M44=""),"",IF(AND(E$4&gt;=Onderhoudsregels!$G44,IF(Onderhoudsregels!$H44="",E$4=Onderhoudsregels!$G44,MOD(E$4-Onderhoudsregels!$G44,Onderhoudsregels!$H44)=0)),ROUND(Onderhoudsregels!$M44*(1+prijsstijging)^MAX(0,E$4-prijspeil)*opslagfactor,0),""))</f>
      </c>
      <c r="F44" s="12">
        <f>IF(OR(Onderhoudsregels!$G44="",Onderhoudsregels!$M44=""),"",IF(AND(F$4&gt;=Onderhoudsregels!$G44,IF(Onderhoudsregels!$H44="",F$4=Onderhoudsregels!$G44,MOD(F$4-Onderhoudsregels!$G44,Onderhoudsregels!$H44)=0)),ROUND(Onderhoudsregels!$M44*(1+prijsstijging)^MAX(0,F$4-prijspeil)*opslagfactor,0),""))</f>
      </c>
      <c r="G44" s="12">
        <f>IF(OR(Onderhoudsregels!$G44="",Onderhoudsregels!$M44=""),"",IF(AND(G$4&gt;=Onderhoudsregels!$G44,IF(Onderhoudsregels!$H44="",G$4=Onderhoudsregels!$G44,MOD(G$4-Onderhoudsregels!$G44,Onderhoudsregels!$H44)=0)),ROUND(Onderhoudsregels!$M44*(1+prijsstijging)^MAX(0,G$4-prijspeil)*opslagfactor,0),""))</f>
      </c>
      <c r="H44" s="12">
        <f>IF(OR(Onderhoudsregels!$G44="",Onderhoudsregels!$M44=""),"",IF(AND(H$4&gt;=Onderhoudsregels!$G44,IF(Onderhoudsregels!$H44="",H$4=Onderhoudsregels!$G44,MOD(H$4-Onderhoudsregels!$G44,Onderhoudsregels!$H44)=0)),ROUND(Onderhoudsregels!$M44*(1+prijsstijging)^MAX(0,H$4-prijspeil)*opslagfactor,0),""))</f>
      </c>
      <c r="I44" s="12">
        <f>IF(OR(Onderhoudsregels!$G44="",Onderhoudsregels!$M44=""),"",IF(AND(I$4&gt;=Onderhoudsregels!$G44,IF(Onderhoudsregels!$H44="",I$4=Onderhoudsregels!$G44,MOD(I$4-Onderhoudsregels!$G44,Onderhoudsregels!$H44)=0)),ROUND(Onderhoudsregels!$M44*(1+prijsstijging)^MAX(0,I$4-prijspeil)*opslagfactor,0),""))</f>
      </c>
      <c r="J44" s="12">
        <f>IF(OR(Onderhoudsregels!$G44="",Onderhoudsregels!$M44=""),"",IF(AND(J$4&gt;=Onderhoudsregels!$G44,IF(Onderhoudsregels!$H44="",J$4=Onderhoudsregels!$G44,MOD(J$4-Onderhoudsregels!$G44,Onderhoudsregels!$H44)=0)),ROUND(Onderhoudsregels!$M44*(1+prijsstijging)^MAX(0,J$4-prijspeil)*opslagfactor,0),""))</f>
      </c>
      <c r="K44" s="12">
        <f>IF(OR(Onderhoudsregels!$G44="",Onderhoudsregels!$M44=""),"",IF(AND(K$4&gt;=Onderhoudsregels!$G44,IF(Onderhoudsregels!$H44="",K$4=Onderhoudsregels!$G44,MOD(K$4-Onderhoudsregels!$G44,Onderhoudsregels!$H44)=0)),ROUND(Onderhoudsregels!$M44*(1+prijsstijging)^MAX(0,K$4-prijspeil)*opslagfactor,0),""))</f>
      </c>
      <c r="L44" s="12">
        <f>IF(OR(Onderhoudsregels!$G44="",Onderhoudsregels!$M44=""),"",IF(AND(L$4&gt;=Onderhoudsregels!$G44,IF(Onderhoudsregels!$H44="",L$4=Onderhoudsregels!$G44,MOD(L$4-Onderhoudsregels!$G44,Onderhoudsregels!$H44)=0)),ROUND(Onderhoudsregels!$M44*(1+prijsstijging)^MAX(0,L$4-prijspeil)*opslagfactor,0),""))</f>
      </c>
      <c r="M44" s="12">
        <f>IF(OR(Onderhoudsregels!$G44="",Onderhoudsregels!$M44=""),"",IF(AND(M$4&gt;=Onderhoudsregels!$G44,IF(Onderhoudsregels!$H44="",M$4=Onderhoudsregels!$G44,MOD(M$4-Onderhoudsregels!$G44,Onderhoudsregels!$H44)=0)),ROUND(Onderhoudsregels!$M44*(1+prijsstijging)^MAX(0,M$4-prijspeil)*opslagfactor,0),""))</f>
      </c>
    </row>
    <row r="45">
      <c r="A45" s="11">
        <f>IF(Onderhoudsregels!$E45="","",Onderhoudsregels!$A45&amp;"")</f>
      </c>
      <c r="B45" s="11">
        <f>IF(Onderhoudsregels!$E45="","",Onderhoudsregels!$B45&amp;"")</f>
      </c>
      <c r="C45" s="11">
        <f>IF(Onderhoudsregels!$E45="","",Onderhoudsregels!$E45)</f>
      </c>
      <c r="D45" s="12">
        <f>IF(OR(Onderhoudsregels!$G45="",Onderhoudsregels!$M45=""),"",IF(AND(D$4&gt;=Onderhoudsregels!$G45,IF(Onderhoudsregels!$H45="",D$4=Onderhoudsregels!$G45,MOD(D$4-Onderhoudsregels!$G45,Onderhoudsregels!$H45)=0)),ROUND(Onderhoudsregels!$M45*(1+prijsstijging)^MAX(0,D$4-prijspeil)*opslagfactor,0),""))</f>
      </c>
      <c r="E45" s="12">
        <f>IF(OR(Onderhoudsregels!$G45="",Onderhoudsregels!$M45=""),"",IF(AND(E$4&gt;=Onderhoudsregels!$G45,IF(Onderhoudsregels!$H45="",E$4=Onderhoudsregels!$G45,MOD(E$4-Onderhoudsregels!$G45,Onderhoudsregels!$H45)=0)),ROUND(Onderhoudsregels!$M45*(1+prijsstijging)^MAX(0,E$4-prijspeil)*opslagfactor,0),""))</f>
      </c>
      <c r="F45" s="12">
        <f>IF(OR(Onderhoudsregels!$G45="",Onderhoudsregels!$M45=""),"",IF(AND(F$4&gt;=Onderhoudsregels!$G45,IF(Onderhoudsregels!$H45="",F$4=Onderhoudsregels!$G45,MOD(F$4-Onderhoudsregels!$G45,Onderhoudsregels!$H45)=0)),ROUND(Onderhoudsregels!$M45*(1+prijsstijging)^MAX(0,F$4-prijspeil)*opslagfactor,0),""))</f>
      </c>
      <c r="G45" s="12">
        <f>IF(OR(Onderhoudsregels!$G45="",Onderhoudsregels!$M45=""),"",IF(AND(G$4&gt;=Onderhoudsregels!$G45,IF(Onderhoudsregels!$H45="",G$4=Onderhoudsregels!$G45,MOD(G$4-Onderhoudsregels!$G45,Onderhoudsregels!$H45)=0)),ROUND(Onderhoudsregels!$M45*(1+prijsstijging)^MAX(0,G$4-prijspeil)*opslagfactor,0),""))</f>
      </c>
      <c r="H45" s="12">
        <f>IF(OR(Onderhoudsregels!$G45="",Onderhoudsregels!$M45=""),"",IF(AND(H$4&gt;=Onderhoudsregels!$G45,IF(Onderhoudsregels!$H45="",H$4=Onderhoudsregels!$G45,MOD(H$4-Onderhoudsregels!$G45,Onderhoudsregels!$H45)=0)),ROUND(Onderhoudsregels!$M45*(1+prijsstijging)^MAX(0,H$4-prijspeil)*opslagfactor,0),""))</f>
      </c>
      <c r="I45" s="12">
        <f>IF(OR(Onderhoudsregels!$G45="",Onderhoudsregels!$M45=""),"",IF(AND(I$4&gt;=Onderhoudsregels!$G45,IF(Onderhoudsregels!$H45="",I$4=Onderhoudsregels!$G45,MOD(I$4-Onderhoudsregels!$G45,Onderhoudsregels!$H45)=0)),ROUND(Onderhoudsregels!$M45*(1+prijsstijging)^MAX(0,I$4-prijspeil)*opslagfactor,0),""))</f>
      </c>
      <c r="J45" s="12">
        <f>IF(OR(Onderhoudsregels!$G45="",Onderhoudsregels!$M45=""),"",IF(AND(J$4&gt;=Onderhoudsregels!$G45,IF(Onderhoudsregels!$H45="",J$4=Onderhoudsregels!$G45,MOD(J$4-Onderhoudsregels!$G45,Onderhoudsregels!$H45)=0)),ROUND(Onderhoudsregels!$M45*(1+prijsstijging)^MAX(0,J$4-prijspeil)*opslagfactor,0),""))</f>
      </c>
      <c r="K45" s="12">
        <f>IF(OR(Onderhoudsregels!$G45="",Onderhoudsregels!$M45=""),"",IF(AND(K$4&gt;=Onderhoudsregels!$G45,IF(Onderhoudsregels!$H45="",K$4=Onderhoudsregels!$G45,MOD(K$4-Onderhoudsregels!$G45,Onderhoudsregels!$H45)=0)),ROUND(Onderhoudsregels!$M45*(1+prijsstijging)^MAX(0,K$4-prijspeil)*opslagfactor,0),""))</f>
      </c>
      <c r="L45" s="12">
        <f>IF(OR(Onderhoudsregels!$G45="",Onderhoudsregels!$M45=""),"",IF(AND(L$4&gt;=Onderhoudsregels!$G45,IF(Onderhoudsregels!$H45="",L$4=Onderhoudsregels!$G45,MOD(L$4-Onderhoudsregels!$G45,Onderhoudsregels!$H45)=0)),ROUND(Onderhoudsregels!$M45*(1+prijsstijging)^MAX(0,L$4-prijspeil)*opslagfactor,0),""))</f>
      </c>
      <c r="M45" s="12">
        <f>IF(OR(Onderhoudsregels!$G45="",Onderhoudsregels!$M45=""),"",IF(AND(M$4&gt;=Onderhoudsregels!$G45,IF(Onderhoudsregels!$H45="",M$4=Onderhoudsregels!$G45,MOD(M$4-Onderhoudsregels!$G45,Onderhoudsregels!$H45)=0)),ROUND(Onderhoudsregels!$M45*(1+prijsstijging)^MAX(0,M$4-prijspeil)*opslagfactor,0),""))</f>
      </c>
    </row>
    <row r="46">
      <c r="A46" s="11">
        <f>IF(Onderhoudsregels!$E46="","",Onderhoudsregels!$A46&amp;"")</f>
      </c>
      <c r="B46" s="11">
        <f>IF(Onderhoudsregels!$E46="","",Onderhoudsregels!$B46&amp;"")</f>
      </c>
      <c r="C46" s="11">
        <f>IF(Onderhoudsregels!$E46="","",Onderhoudsregels!$E46)</f>
      </c>
      <c r="D46" s="12">
        <f>IF(OR(Onderhoudsregels!$G46="",Onderhoudsregels!$M46=""),"",IF(AND(D$4&gt;=Onderhoudsregels!$G46,IF(Onderhoudsregels!$H46="",D$4=Onderhoudsregels!$G46,MOD(D$4-Onderhoudsregels!$G46,Onderhoudsregels!$H46)=0)),ROUND(Onderhoudsregels!$M46*(1+prijsstijging)^MAX(0,D$4-prijspeil)*opslagfactor,0),""))</f>
      </c>
      <c r="E46" s="12">
        <f>IF(OR(Onderhoudsregels!$G46="",Onderhoudsregels!$M46=""),"",IF(AND(E$4&gt;=Onderhoudsregels!$G46,IF(Onderhoudsregels!$H46="",E$4=Onderhoudsregels!$G46,MOD(E$4-Onderhoudsregels!$G46,Onderhoudsregels!$H46)=0)),ROUND(Onderhoudsregels!$M46*(1+prijsstijging)^MAX(0,E$4-prijspeil)*opslagfactor,0),""))</f>
      </c>
      <c r="F46" s="12">
        <f>IF(OR(Onderhoudsregels!$G46="",Onderhoudsregels!$M46=""),"",IF(AND(F$4&gt;=Onderhoudsregels!$G46,IF(Onderhoudsregels!$H46="",F$4=Onderhoudsregels!$G46,MOD(F$4-Onderhoudsregels!$G46,Onderhoudsregels!$H46)=0)),ROUND(Onderhoudsregels!$M46*(1+prijsstijging)^MAX(0,F$4-prijspeil)*opslagfactor,0),""))</f>
      </c>
      <c r="G46" s="12">
        <f>IF(OR(Onderhoudsregels!$G46="",Onderhoudsregels!$M46=""),"",IF(AND(G$4&gt;=Onderhoudsregels!$G46,IF(Onderhoudsregels!$H46="",G$4=Onderhoudsregels!$G46,MOD(G$4-Onderhoudsregels!$G46,Onderhoudsregels!$H46)=0)),ROUND(Onderhoudsregels!$M46*(1+prijsstijging)^MAX(0,G$4-prijspeil)*opslagfactor,0),""))</f>
      </c>
      <c r="H46" s="12">
        <f>IF(OR(Onderhoudsregels!$G46="",Onderhoudsregels!$M46=""),"",IF(AND(H$4&gt;=Onderhoudsregels!$G46,IF(Onderhoudsregels!$H46="",H$4=Onderhoudsregels!$G46,MOD(H$4-Onderhoudsregels!$G46,Onderhoudsregels!$H46)=0)),ROUND(Onderhoudsregels!$M46*(1+prijsstijging)^MAX(0,H$4-prijspeil)*opslagfactor,0),""))</f>
      </c>
      <c r="I46" s="12">
        <f>IF(OR(Onderhoudsregels!$G46="",Onderhoudsregels!$M46=""),"",IF(AND(I$4&gt;=Onderhoudsregels!$G46,IF(Onderhoudsregels!$H46="",I$4=Onderhoudsregels!$G46,MOD(I$4-Onderhoudsregels!$G46,Onderhoudsregels!$H46)=0)),ROUND(Onderhoudsregels!$M46*(1+prijsstijging)^MAX(0,I$4-prijspeil)*opslagfactor,0),""))</f>
      </c>
      <c r="J46" s="12">
        <f>IF(OR(Onderhoudsregels!$G46="",Onderhoudsregels!$M46=""),"",IF(AND(J$4&gt;=Onderhoudsregels!$G46,IF(Onderhoudsregels!$H46="",J$4=Onderhoudsregels!$G46,MOD(J$4-Onderhoudsregels!$G46,Onderhoudsregels!$H46)=0)),ROUND(Onderhoudsregels!$M46*(1+prijsstijging)^MAX(0,J$4-prijspeil)*opslagfactor,0),""))</f>
      </c>
      <c r="K46" s="12">
        <f>IF(OR(Onderhoudsregels!$G46="",Onderhoudsregels!$M46=""),"",IF(AND(K$4&gt;=Onderhoudsregels!$G46,IF(Onderhoudsregels!$H46="",K$4=Onderhoudsregels!$G46,MOD(K$4-Onderhoudsregels!$G46,Onderhoudsregels!$H46)=0)),ROUND(Onderhoudsregels!$M46*(1+prijsstijging)^MAX(0,K$4-prijspeil)*opslagfactor,0),""))</f>
      </c>
      <c r="L46" s="12">
        <f>IF(OR(Onderhoudsregels!$G46="",Onderhoudsregels!$M46=""),"",IF(AND(L$4&gt;=Onderhoudsregels!$G46,IF(Onderhoudsregels!$H46="",L$4=Onderhoudsregels!$G46,MOD(L$4-Onderhoudsregels!$G46,Onderhoudsregels!$H46)=0)),ROUND(Onderhoudsregels!$M46*(1+prijsstijging)^MAX(0,L$4-prijspeil)*opslagfactor,0),""))</f>
      </c>
      <c r="M46" s="12">
        <f>IF(OR(Onderhoudsregels!$G46="",Onderhoudsregels!$M46=""),"",IF(AND(M$4&gt;=Onderhoudsregels!$G46,IF(Onderhoudsregels!$H46="",M$4=Onderhoudsregels!$G46,MOD(M$4-Onderhoudsregels!$G46,Onderhoudsregels!$H46)=0)),ROUND(Onderhoudsregels!$M46*(1+prijsstijging)^MAX(0,M$4-prijspeil)*opslagfactor,0),""))</f>
      </c>
    </row>
    <row r="47">
      <c r="A47" s="11">
        <f>IF(Onderhoudsregels!$E47="","",Onderhoudsregels!$A47&amp;"")</f>
      </c>
      <c r="B47" s="11">
        <f>IF(Onderhoudsregels!$E47="","",Onderhoudsregels!$B47&amp;"")</f>
      </c>
      <c r="C47" s="11">
        <f>IF(Onderhoudsregels!$E47="","",Onderhoudsregels!$E47)</f>
      </c>
      <c r="D47" s="12">
        <f>IF(OR(Onderhoudsregels!$G47="",Onderhoudsregels!$M47=""),"",IF(AND(D$4&gt;=Onderhoudsregels!$G47,IF(Onderhoudsregels!$H47="",D$4=Onderhoudsregels!$G47,MOD(D$4-Onderhoudsregels!$G47,Onderhoudsregels!$H47)=0)),ROUND(Onderhoudsregels!$M47*(1+prijsstijging)^MAX(0,D$4-prijspeil)*opslagfactor,0),""))</f>
      </c>
      <c r="E47" s="12">
        <f>IF(OR(Onderhoudsregels!$G47="",Onderhoudsregels!$M47=""),"",IF(AND(E$4&gt;=Onderhoudsregels!$G47,IF(Onderhoudsregels!$H47="",E$4=Onderhoudsregels!$G47,MOD(E$4-Onderhoudsregels!$G47,Onderhoudsregels!$H47)=0)),ROUND(Onderhoudsregels!$M47*(1+prijsstijging)^MAX(0,E$4-prijspeil)*opslagfactor,0),""))</f>
      </c>
      <c r="F47" s="12">
        <f>IF(OR(Onderhoudsregels!$G47="",Onderhoudsregels!$M47=""),"",IF(AND(F$4&gt;=Onderhoudsregels!$G47,IF(Onderhoudsregels!$H47="",F$4=Onderhoudsregels!$G47,MOD(F$4-Onderhoudsregels!$G47,Onderhoudsregels!$H47)=0)),ROUND(Onderhoudsregels!$M47*(1+prijsstijging)^MAX(0,F$4-prijspeil)*opslagfactor,0),""))</f>
      </c>
      <c r="G47" s="12">
        <f>IF(OR(Onderhoudsregels!$G47="",Onderhoudsregels!$M47=""),"",IF(AND(G$4&gt;=Onderhoudsregels!$G47,IF(Onderhoudsregels!$H47="",G$4=Onderhoudsregels!$G47,MOD(G$4-Onderhoudsregels!$G47,Onderhoudsregels!$H47)=0)),ROUND(Onderhoudsregels!$M47*(1+prijsstijging)^MAX(0,G$4-prijspeil)*opslagfactor,0),""))</f>
      </c>
      <c r="H47" s="12">
        <f>IF(OR(Onderhoudsregels!$G47="",Onderhoudsregels!$M47=""),"",IF(AND(H$4&gt;=Onderhoudsregels!$G47,IF(Onderhoudsregels!$H47="",H$4=Onderhoudsregels!$G47,MOD(H$4-Onderhoudsregels!$G47,Onderhoudsregels!$H47)=0)),ROUND(Onderhoudsregels!$M47*(1+prijsstijging)^MAX(0,H$4-prijspeil)*opslagfactor,0),""))</f>
      </c>
      <c r="I47" s="12">
        <f>IF(OR(Onderhoudsregels!$G47="",Onderhoudsregels!$M47=""),"",IF(AND(I$4&gt;=Onderhoudsregels!$G47,IF(Onderhoudsregels!$H47="",I$4=Onderhoudsregels!$G47,MOD(I$4-Onderhoudsregels!$G47,Onderhoudsregels!$H47)=0)),ROUND(Onderhoudsregels!$M47*(1+prijsstijging)^MAX(0,I$4-prijspeil)*opslagfactor,0),""))</f>
      </c>
      <c r="J47" s="12">
        <f>IF(OR(Onderhoudsregels!$G47="",Onderhoudsregels!$M47=""),"",IF(AND(J$4&gt;=Onderhoudsregels!$G47,IF(Onderhoudsregels!$H47="",J$4=Onderhoudsregels!$G47,MOD(J$4-Onderhoudsregels!$G47,Onderhoudsregels!$H47)=0)),ROUND(Onderhoudsregels!$M47*(1+prijsstijging)^MAX(0,J$4-prijspeil)*opslagfactor,0),""))</f>
      </c>
      <c r="K47" s="12">
        <f>IF(OR(Onderhoudsregels!$G47="",Onderhoudsregels!$M47=""),"",IF(AND(K$4&gt;=Onderhoudsregels!$G47,IF(Onderhoudsregels!$H47="",K$4=Onderhoudsregels!$G47,MOD(K$4-Onderhoudsregels!$G47,Onderhoudsregels!$H47)=0)),ROUND(Onderhoudsregels!$M47*(1+prijsstijging)^MAX(0,K$4-prijspeil)*opslagfactor,0),""))</f>
      </c>
      <c r="L47" s="12">
        <f>IF(OR(Onderhoudsregels!$G47="",Onderhoudsregels!$M47=""),"",IF(AND(L$4&gt;=Onderhoudsregels!$G47,IF(Onderhoudsregels!$H47="",L$4=Onderhoudsregels!$G47,MOD(L$4-Onderhoudsregels!$G47,Onderhoudsregels!$H47)=0)),ROUND(Onderhoudsregels!$M47*(1+prijsstijging)^MAX(0,L$4-prijspeil)*opslagfactor,0),""))</f>
      </c>
      <c r="M47" s="12">
        <f>IF(OR(Onderhoudsregels!$G47="",Onderhoudsregels!$M47=""),"",IF(AND(M$4&gt;=Onderhoudsregels!$G47,IF(Onderhoudsregels!$H47="",M$4=Onderhoudsregels!$G47,MOD(M$4-Onderhoudsregels!$G47,Onderhoudsregels!$H47)=0)),ROUND(Onderhoudsregels!$M47*(1+prijsstijging)^MAX(0,M$4-prijspeil)*opslagfactor,0),""))</f>
      </c>
    </row>
    <row r="48">
      <c r="A48" s="11">
        <f>IF(Onderhoudsregels!$E48="","",Onderhoudsregels!$A48&amp;"")</f>
      </c>
      <c r="B48" s="11">
        <f>IF(Onderhoudsregels!$E48="","",Onderhoudsregels!$B48&amp;"")</f>
      </c>
      <c r="C48" s="11">
        <f>IF(Onderhoudsregels!$E48="","",Onderhoudsregels!$E48)</f>
      </c>
      <c r="D48" s="12">
        <f>IF(OR(Onderhoudsregels!$G48="",Onderhoudsregels!$M48=""),"",IF(AND(D$4&gt;=Onderhoudsregels!$G48,IF(Onderhoudsregels!$H48="",D$4=Onderhoudsregels!$G48,MOD(D$4-Onderhoudsregels!$G48,Onderhoudsregels!$H48)=0)),ROUND(Onderhoudsregels!$M48*(1+prijsstijging)^MAX(0,D$4-prijspeil)*opslagfactor,0),""))</f>
      </c>
      <c r="E48" s="12">
        <f>IF(OR(Onderhoudsregels!$G48="",Onderhoudsregels!$M48=""),"",IF(AND(E$4&gt;=Onderhoudsregels!$G48,IF(Onderhoudsregels!$H48="",E$4=Onderhoudsregels!$G48,MOD(E$4-Onderhoudsregels!$G48,Onderhoudsregels!$H48)=0)),ROUND(Onderhoudsregels!$M48*(1+prijsstijging)^MAX(0,E$4-prijspeil)*opslagfactor,0),""))</f>
      </c>
      <c r="F48" s="12">
        <f>IF(OR(Onderhoudsregels!$G48="",Onderhoudsregels!$M48=""),"",IF(AND(F$4&gt;=Onderhoudsregels!$G48,IF(Onderhoudsregels!$H48="",F$4=Onderhoudsregels!$G48,MOD(F$4-Onderhoudsregels!$G48,Onderhoudsregels!$H48)=0)),ROUND(Onderhoudsregels!$M48*(1+prijsstijging)^MAX(0,F$4-prijspeil)*opslagfactor,0),""))</f>
      </c>
      <c r="G48" s="12">
        <f>IF(OR(Onderhoudsregels!$G48="",Onderhoudsregels!$M48=""),"",IF(AND(G$4&gt;=Onderhoudsregels!$G48,IF(Onderhoudsregels!$H48="",G$4=Onderhoudsregels!$G48,MOD(G$4-Onderhoudsregels!$G48,Onderhoudsregels!$H48)=0)),ROUND(Onderhoudsregels!$M48*(1+prijsstijging)^MAX(0,G$4-prijspeil)*opslagfactor,0),""))</f>
      </c>
      <c r="H48" s="12">
        <f>IF(OR(Onderhoudsregels!$G48="",Onderhoudsregels!$M48=""),"",IF(AND(H$4&gt;=Onderhoudsregels!$G48,IF(Onderhoudsregels!$H48="",H$4=Onderhoudsregels!$G48,MOD(H$4-Onderhoudsregels!$G48,Onderhoudsregels!$H48)=0)),ROUND(Onderhoudsregels!$M48*(1+prijsstijging)^MAX(0,H$4-prijspeil)*opslagfactor,0),""))</f>
      </c>
      <c r="I48" s="12">
        <f>IF(OR(Onderhoudsregels!$G48="",Onderhoudsregels!$M48=""),"",IF(AND(I$4&gt;=Onderhoudsregels!$G48,IF(Onderhoudsregels!$H48="",I$4=Onderhoudsregels!$G48,MOD(I$4-Onderhoudsregels!$G48,Onderhoudsregels!$H48)=0)),ROUND(Onderhoudsregels!$M48*(1+prijsstijging)^MAX(0,I$4-prijspeil)*opslagfactor,0),""))</f>
      </c>
      <c r="J48" s="12">
        <f>IF(OR(Onderhoudsregels!$G48="",Onderhoudsregels!$M48=""),"",IF(AND(J$4&gt;=Onderhoudsregels!$G48,IF(Onderhoudsregels!$H48="",J$4=Onderhoudsregels!$G48,MOD(J$4-Onderhoudsregels!$G48,Onderhoudsregels!$H48)=0)),ROUND(Onderhoudsregels!$M48*(1+prijsstijging)^MAX(0,J$4-prijspeil)*opslagfactor,0),""))</f>
      </c>
      <c r="K48" s="12">
        <f>IF(OR(Onderhoudsregels!$G48="",Onderhoudsregels!$M48=""),"",IF(AND(K$4&gt;=Onderhoudsregels!$G48,IF(Onderhoudsregels!$H48="",K$4=Onderhoudsregels!$G48,MOD(K$4-Onderhoudsregels!$G48,Onderhoudsregels!$H48)=0)),ROUND(Onderhoudsregels!$M48*(1+prijsstijging)^MAX(0,K$4-prijspeil)*opslagfactor,0),""))</f>
      </c>
      <c r="L48" s="12">
        <f>IF(OR(Onderhoudsregels!$G48="",Onderhoudsregels!$M48=""),"",IF(AND(L$4&gt;=Onderhoudsregels!$G48,IF(Onderhoudsregels!$H48="",L$4=Onderhoudsregels!$G48,MOD(L$4-Onderhoudsregels!$G48,Onderhoudsregels!$H48)=0)),ROUND(Onderhoudsregels!$M48*(1+prijsstijging)^MAX(0,L$4-prijspeil)*opslagfactor,0),""))</f>
      </c>
      <c r="M48" s="12">
        <f>IF(OR(Onderhoudsregels!$G48="",Onderhoudsregels!$M48=""),"",IF(AND(M$4&gt;=Onderhoudsregels!$G48,IF(Onderhoudsregels!$H48="",M$4=Onderhoudsregels!$G48,MOD(M$4-Onderhoudsregels!$G48,Onderhoudsregels!$H48)=0)),ROUND(Onderhoudsregels!$M48*(1+prijsstijging)^MAX(0,M$4-prijspeil)*opslagfactor,0),""))</f>
      </c>
    </row>
    <row r="49">
      <c r="A49" s="11">
        <f>IF(Onderhoudsregels!$E49="","",Onderhoudsregels!$A49&amp;"")</f>
      </c>
      <c r="B49" s="11">
        <f>IF(Onderhoudsregels!$E49="","",Onderhoudsregels!$B49&amp;"")</f>
      </c>
      <c r="C49" s="11">
        <f>IF(Onderhoudsregels!$E49="","",Onderhoudsregels!$E49)</f>
      </c>
      <c r="D49" s="12">
        <f>IF(OR(Onderhoudsregels!$G49="",Onderhoudsregels!$M49=""),"",IF(AND(D$4&gt;=Onderhoudsregels!$G49,IF(Onderhoudsregels!$H49="",D$4=Onderhoudsregels!$G49,MOD(D$4-Onderhoudsregels!$G49,Onderhoudsregels!$H49)=0)),ROUND(Onderhoudsregels!$M49*(1+prijsstijging)^MAX(0,D$4-prijspeil)*opslagfactor,0),""))</f>
      </c>
      <c r="E49" s="12">
        <f>IF(OR(Onderhoudsregels!$G49="",Onderhoudsregels!$M49=""),"",IF(AND(E$4&gt;=Onderhoudsregels!$G49,IF(Onderhoudsregels!$H49="",E$4=Onderhoudsregels!$G49,MOD(E$4-Onderhoudsregels!$G49,Onderhoudsregels!$H49)=0)),ROUND(Onderhoudsregels!$M49*(1+prijsstijging)^MAX(0,E$4-prijspeil)*opslagfactor,0),""))</f>
      </c>
      <c r="F49" s="12">
        <f>IF(OR(Onderhoudsregels!$G49="",Onderhoudsregels!$M49=""),"",IF(AND(F$4&gt;=Onderhoudsregels!$G49,IF(Onderhoudsregels!$H49="",F$4=Onderhoudsregels!$G49,MOD(F$4-Onderhoudsregels!$G49,Onderhoudsregels!$H49)=0)),ROUND(Onderhoudsregels!$M49*(1+prijsstijging)^MAX(0,F$4-prijspeil)*opslagfactor,0),""))</f>
      </c>
      <c r="G49" s="12">
        <f>IF(OR(Onderhoudsregels!$G49="",Onderhoudsregels!$M49=""),"",IF(AND(G$4&gt;=Onderhoudsregels!$G49,IF(Onderhoudsregels!$H49="",G$4=Onderhoudsregels!$G49,MOD(G$4-Onderhoudsregels!$G49,Onderhoudsregels!$H49)=0)),ROUND(Onderhoudsregels!$M49*(1+prijsstijging)^MAX(0,G$4-prijspeil)*opslagfactor,0),""))</f>
      </c>
      <c r="H49" s="12">
        <f>IF(OR(Onderhoudsregels!$G49="",Onderhoudsregels!$M49=""),"",IF(AND(H$4&gt;=Onderhoudsregels!$G49,IF(Onderhoudsregels!$H49="",H$4=Onderhoudsregels!$G49,MOD(H$4-Onderhoudsregels!$G49,Onderhoudsregels!$H49)=0)),ROUND(Onderhoudsregels!$M49*(1+prijsstijging)^MAX(0,H$4-prijspeil)*opslagfactor,0),""))</f>
      </c>
      <c r="I49" s="12">
        <f>IF(OR(Onderhoudsregels!$G49="",Onderhoudsregels!$M49=""),"",IF(AND(I$4&gt;=Onderhoudsregels!$G49,IF(Onderhoudsregels!$H49="",I$4=Onderhoudsregels!$G49,MOD(I$4-Onderhoudsregels!$G49,Onderhoudsregels!$H49)=0)),ROUND(Onderhoudsregels!$M49*(1+prijsstijging)^MAX(0,I$4-prijspeil)*opslagfactor,0),""))</f>
      </c>
      <c r="J49" s="12">
        <f>IF(OR(Onderhoudsregels!$G49="",Onderhoudsregels!$M49=""),"",IF(AND(J$4&gt;=Onderhoudsregels!$G49,IF(Onderhoudsregels!$H49="",J$4=Onderhoudsregels!$G49,MOD(J$4-Onderhoudsregels!$G49,Onderhoudsregels!$H49)=0)),ROUND(Onderhoudsregels!$M49*(1+prijsstijging)^MAX(0,J$4-prijspeil)*opslagfactor,0),""))</f>
      </c>
      <c r="K49" s="12">
        <f>IF(OR(Onderhoudsregels!$G49="",Onderhoudsregels!$M49=""),"",IF(AND(K$4&gt;=Onderhoudsregels!$G49,IF(Onderhoudsregels!$H49="",K$4=Onderhoudsregels!$G49,MOD(K$4-Onderhoudsregels!$G49,Onderhoudsregels!$H49)=0)),ROUND(Onderhoudsregels!$M49*(1+prijsstijging)^MAX(0,K$4-prijspeil)*opslagfactor,0),""))</f>
      </c>
      <c r="L49" s="12">
        <f>IF(OR(Onderhoudsregels!$G49="",Onderhoudsregels!$M49=""),"",IF(AND(L$4&gt;=Onderhoudsregels!$G49,IF(Onderhoudsregels!$H49="",L$4=Onderhoudsregels!$G49,MOD(L$4-Onderhoudsregels!$G49,Onderhoudsregels!$H49)=0)),ROUND(Onderhoudsregels!$M49*(1+prijsstijging)^MAX(0,L$4-prijspeil)*opslagfactor,0),""))</f>
      </c>
      <c r="M49" s="12">
        <f>IF(OR(Onderhoudsregels!$G49="",Onderhoudsregels!$M49=""),"",IF(AND(M$4&gt;=Onderhoudsregels!$G49,IF(Onderhoudsregels!$H49="",M$4=Onderhoudsregels!$G49,MOD(M$4-Onderhoudsregels!$G49,Onderhoudsregels!$H49)=0)),ROUND(Onderhoudsregels!$M49*(1+prijsstijging)^MAX(0,M$4-prijspeil)*opslagfactor,0),""))</f>
      </c>
    </row>
    <row r="50">
      <c r="A50" s="11">
        <f>IF(Onderhoudsregels!$E50="","",Onderhoudsregels!$A50&amp;"")</f>
      </c>
      <c r="B50" s="11">
        <f>IF(Onderhoudsregels!$E50="","",Onderhoudsregels!$B50&amp;"")</f>
      </c>
      <c r="C50" s="11">
        <f>IF(Onderhoudsregels!$E50="","",Onderhoudsregels!$E50)</f>
      </c>
      <c r="D50" s="12">
        <f>IF(OR(Onderhoudsregels!$G50="",Onderhoudsregels!$M50=""),"",IF(AND(D$4&gt;=Onderhoudsregels!$G50,IF(Onderhoudsregels!$H50="",D$4=Onderhoudsregels!$G50,MOD(D$4-Onderhoudsregels!$G50,Onderhoudsregels!$H50)=0)),ROUND(Onderhoudsregels!$M50*(1+prijsstijging)^MAX(0,D$4-prijspeil)*opslagfactor,0),""))</f>
      </c>
      <c r="E50" s="12">
        <f>IF(OR(Onderhoudsregels!$G50="",Onderhoudsregels!$M50=""),"",IF(AND(E$4&gt;=Onderhoudsregels!$G50,IF(Onderhoudsregels!$H50="",E$4=Onderhoudsregels!$G50,MOD(E$4-Onderhoudsregels!$G50,Onderhoudsregels!$H50)=0)),ROUND(Onderhoudsregels!$M50*(1+prijsstijging)^MAX(0,E$4-prijspeil)*opslagfactor,0),""))</f>
      </c>
      <c r="F50" s="12">
        <f>IF(OR(Onderhoudsregels!$G50="",Onderhoudsregels!$M50=""),"",IF(AND(F$4&gt;=Onderhoudsregels!$G50,IF(Onderhoudsregels!$H50="",F$4=Onderhoudsregels!$G50,MOD(F$4-Onderhoudsregels!$G50,Onderhoudsregels!$H50)=0)),ROUND(Onderhoudsregels!$M50*(1+prijsstijging)^MAX(0,F$4-prijspeil)*opslagfactor,0),""))</f>
      </c>
      <c r="G50" s="12">
        <f>IF(OR(Onderhoudsregels!$G50="",Onderhoudsregels!$M50=""),"",IF(AND(G$4&gt;=Onderhoudsregels!$G50,IF(Onderhoudsregels!$H50="",G$4=Onderhoudsregels!$G50,MOD(G$4-Onderhoudsregels!$G50,Onderhoudsregels!$H50)=0)),ROUND(Onderhoudsregels!$M50*(1+prijsstijging)^MAX(0,G$4-prijspeil)*opslagfactor,0),""))</f>
      </c>
      <c r="H50" s="12">
        <f>IF(OR(Onderhoudsregels!$G50="",Onderhoudsregels!$M50=""),"",IF(AND(H$4&gt;=Onderhoudsregels!$G50,IF(Onderhoudsregels!$H50="",H$4=Onderhoudsregels!$G50,MOD(H$4-Onderhoudsregels!$G50,Onderhoudsregels!$H50)=0)),ROUND(Onderhoudsregels!$M50*(1+prijsstijging)^MAX(0,H$4-prijspeil)*opslagfactor,0),""))</f>
      </c>
      <c r="I50" s="12">
        <f>IF(OR(Onderhoudsregels!$G50="",Onderhoudsregels!$M50=""),"",IF(AND(I$4&gt;=Onderhoudsregels!$G50,IF(Onderhoudsregels!$H50="",I$4=Onderhoudsregels!$G50,MOD(I$4-Onderhoudsregels!$G50,Onderhoudsregels!$H50)=0)),ROUND(Onderhoudsregels!$M50*(1+prijsstijging)^MAX(0,I$4-prijspeil)*opslagfactor,0),""))</f>
      </c>
      <c r="J50" s="12">
        <f>IF(OR(Onderhoudsregels!$G50="",Onderhoudsregels!$M50=""),"",IF(AND(J$4&gt;=Onderhoudsregels!$G50,IF(Onderhoudsregels!$H50="",J$4=Onderhoudsregels!$G50,MOD(J$4-Onderhoudsregels!$G50,Onderhoudsregels!$H50)=0)),ROUND(Onderhoudsregels!$M50*(1+prijsstijging)^MAX(0,J$4-prijspeil)*opslagfactor,0),""))</f>
      </c>
      <c r="K50" s="12">
        <f>IF(OR(Onderhoudsregels!$G50="",Onderhoudsregels!$M50=""),"",IF(AND(K$4&gt;=Onderhoudsregels!$G50,IF(Onderhoudsregels!$H50="",K$4=Onderhoudsregels!$G50,MOD(K$4-Onderhoudsregels!$G50,Onderhoudsregels!$H50)=0)),ROUND(Onderhoudsregels!$M50*(1+prijsstijging)^MAX(0,K$4-prijspeil)*opslagfactor,0),""))</f>
      </c>
      <c r="L50" s="12">
        <f>IF(OR(Onderhoudsregels!$G50="",Onderhoudsregels!$M50=""),"",IF(AND(L$4&gt;=Onderhoudsregels!$G50,IF(Onderhoudsregels!$H50="",L$4=Onderhoudsregels!$G50,MOD(L$4-Onderhoudsregels!$G50,Onderhoudsregels!$H50)=0)),ROUND(Onderhoudsregels!$M50*(1+prijsstijging)^MAX(0,L$4-prijspeil)*opslagfactor,0),""))</f>
      </c>
      <c r="M50" s="12">
        <f>IF(OR(Onderhoudsregels!$G50="",Onderhoudsregels!$M50=""),"",IF(AND(M$4&gt;=Onderhoudsregels!$G50,IF(Onderhoudsregels!$H50="",M$4=Onderhoudsregels!$G50,MOD(M$4-Onderhoudsregels!$G50,Onderhoudsregels!$H50)=0)),ROUND(Onderhoudsregels!$M50*(1+prijsstijging)^MAX(0,M$4-prijspeil)*opslagfactor,0),""))</f>
      </c>
    </row>
    <row r="51">
      <c r="A51" s="11">
        <f>IF(Onderhoudsregels!$E51="","",Onderhoudsregels!$A51&amp;"")</f>
      </c>
      <c r="B51" s="11">
        <f>IF(Onderhoudsregels!$E51="","",Onderhoudsregels!$B51&amp;"")</f>
      </c>
      <c r="C51" s="11">
        <f>IF(Onderhoudsregels!$E51="","",Onderhoudsregels!$E51)</f>
      </c>
      <c r="D51" s="12">
        <f>IF(OR(Onderhoudsregels!$G51="",Onderhoudsregels!$M51=""),"",IF(AND(D$4&gt;=Onderhoudsregels!$G51,IF(Onderhoudsregels!$H51="",D$4=Onderhoudsregels!$G51,MOD(D$4-Onderhoudsregels!$G51,Onderhoudsregels!$H51)=0)),ROUND(Onderhoudsregels!$M51*(1+prijsstijging)^MAX(0,D$4-prijspeil)*opslagfactor,0),""))</f>
      </c>
      <c r="E51" s="12">
        <f>IF(OR(Onderhoudsregels!$G51="",Onderhoudsregels!$M51=""),"",IF(AND(E$4&gt;=Onderhoudsregels!$G51,IF(Onderhoudsregels!$H51="",E$4=Onderhoudsregels!$G51,MOD(E$4-Onderhoudsregels!$G51,Onderhoudsregels!$H51)=0)),ROUND(Onderhoudsregels!$M51*(1+prijsstijging)^MAX(0,E$4-prijspeil)*opslagfactor,0),""))</f>
      </c>
      <c r="F51" s="12">
        <f>IF(OR(Onderhoudsregels!$G51="",Onderhoudsregels!$M51=""),"",IF(AND(F$4&gt;=Onderhoudsregels!$G51,IF(Onderhoudsregels!$H51="",F$4=Onderhoudsregels!$G51,MOD(F$4-Onderhoudsregels!$G51,Onderhoudsregels!$H51)=0)),ROUND(Onderhoudsregels!$M51*(1+prijsstijging)^MAX(0,F$4-prijspeil)*opslagfactor,0),""))</f>
      </c>
      <c r="G51" s="12">
        <f>IF(OR(Onderhoudsregels!$G51="",Onderhoudsregels!$M51=""),"",IF(AND(G$4&gt;=Onderhoudsregels!$G51,IF(Onderhoudsregels!$H51="",G$4=Onderhoudsregels!$G51,MOD(G$4-Onderhoudsregels!$G51,Onderhoudsregels!$H51)=0)),ROUND(Onderhoudsregels!$M51*(1+prijsstijging)^MAX(0,G$4-prijspeil)*opslagfactor,0),""))</f>
      </c>
      <c r="H51" s="12">
        <f>IF(OR(Onderhoudsregels!$G51="",Onderhoudsregels!$M51=""),"",IF(AND(H$4&gt;=Onderhoudsregels!$G51,IF(Onderhoudsregels!$H51="",H$4=Onderhoudsregels!$G51,MOD(H$4-Onderhoudsregels!$G51,Onderhoudsregels!$H51)=0)),ROUND(Onderhoudsregels!$M51*(1+prijsstijging)^MAX(0,H$4-prijspeil)*opslagfactor,0),""))</f>
      </c>
      <c r="I51" s="12">
        <f>IF(OR(Onderhoudsregels!$G51="",Onderhoudsregels!$M51=""),"",IF(AND(I$4&gt;=Onderhoudsregels!$G51,IF(Onderhoudsregels!$H51="",I$4=Onderhoudsregels!$G51,MOD(I$4-Onderhoudsregels!$G51,Onderhoudsregels!$H51)=0)),ROUND(Onderhoudsregels!$M51*(1+prijsstijging)^MAX(0,I$4-prijspeil)*opslagfactor,0),""))</f>
      </c>
      <c r="J51" s="12">
        <f>IF(OR(Onderhoudsregels!$G51="",Onderhoudsregels!$M51=""),"",IF(AND(J$4&gt;=Onderhoudsregels!$G51,IF(Onderhoudsregels!$H51="",J$4=Onderhoudsregels!$G51,MOD(J$4-Onderhoudsregels!$G51,Onderhoudsregels!$H51)=0)),ROUND(Onderhoudsregels!$M51*(1+prijsstijging)^MAX(0,J$4-prijspeil)*opslagfactor,0),""))</f>
      </c>
      <c r="K51" s="12">
        <f>IF(OR(Onderhoudsregels!$G51="",Onderhoudsregels!$M51=""),"",IF(AND(K$4&gt;=Onderhoudsregels!$G51,IF(Onderhoudsregels!$H51="",K$4=Onderhoudsregels!$G51,MOD(K$4-Onderhoudsregels!$G51,Onderhoudsregels!$H51)=0)),ROUND(Onderhoudsregels!$M51*(1+prijsstijging)^MAX(0,K$4-prijspeil)*opslagfactor,0),""))</f>
      </c>
      <c r="L51" s="12">
        <f>IF(OR(Onderhoudsregels!$G51="",Onderhoudsregels!$M51=""),"",IF(AND(L$4&gt;=Onderhoudsregels!$G51,IF(Onderhoudsregels!$H51="",L$4=Onderhoudsregels!$G51,MOD(L$4-Onderhoudsregels!$G51,Onderhoudsregels!$H51)=0)),ROUND(Onderhoudsregels!$M51*(1+prijsstijging)^MAX(0,L$4-prijspeil)*opslagfactor,0),""))</f>
      </c>
      <c r="M51" s="12">
        <f>IF(OR(Onderhoudsregels!$G51="",Onderhoudsregels!$M51=""),"",IF(AND(M$4&gt;=Onderhoudsregels!$G51,IF(Onderhoudsregels!$H51="",M$4=Onderhoudsregels!$G51,MOD(M$4-Onderhoudsregels!$G51,Onderhoudsregels!$H51)=0)),ROUND(Onderhoudsregels!$M51*(1+prijsstijging)^MAX(0,M$4-prijspeil)*opslagfactor,0),""))</f>
      </c>
    </row>
    <row r="52">
      <c r="A52" s="11">
        <f>IF(Onderhoudsregels!$E52="","",Onderhoudsregels!$A52&amp;"")</f>
      </c>
      <c r="B52" s="11">
        <f>IF(Onderhoudsregels!$E52="","",Onderhoudsregels!$B52&amp;"")</f>
      </c>
      <c r="C52" s="11">
        <f>IF(Onderhoudsregels!$E52="","",Onderhoudsregels!$E52)</f>
      </c>
      <c r="D52" s="12">
        <f>IF(OR(Onderhoudsregels!$G52="",Onderhoudsregels!$M52=""),"",IF(AND(D$4&gt;=Onderhoudsregels!$G52,IF(Onderhoudsregels!$H52="",D$4=Onderhoudsregels!$G52,MOD(D$4-Onderhoudsregels!$G52,Onderhoudsregels!$H52)=0)),ROUND(Onderhoudsregels!$M52*(1+prijsstijging)^MAX(0,D$4-prijspeil)*opslagfactor,0),""))</f>
      </c>
      <c r="E52" s="12">
        <f>IF(OR(Onderhoudsregels!$G52="",Onderhoudsregels!$M52=""),"",IF(AND(E$4&gt;=Onderhoudsregels!$G52,IF(Onderhoudsregels!$H52="",E$4=Onderhoudsregels!$G52,MOD(E$4-Onderhoudsregels!$G52,Onderhoudsregels!$H52)=0)),ROUND(Onderhoudsregels!$M52*(1+prijsstijging)^MAX(0,E$4-prijspeil)*opslagfactor,0),""))</f>
      </c>
      <c r="F52" s="12">
        <f>IF(OR(Onderhoudsregels!$G52="",Onderhoudsregels!$M52=""),"",IF(AND(F$4&gt;=Onderhoudsregels!$G52,IF(Onderhoudsregels!$H52="",F$4=Onderhoudsregels!$G52,MOD(F$4-Onderhoudsregels!$G52,Onderhoudsregels!$H52)=0)),ROUND(Onderhoudsregels!$M52*(1+prijsstijging)^MAX(0,F$4-prijspeil)*opslagfactor,0),""))</f>
      </c>
      <c r="G52" s="12">
        <f>IF(OR(Onderhoudsregels!$G52="",Onderhoudsregels!$M52=""),"",IF(AND(G$4&gt;=Onderhoudsregels!$G52,IF(Onderhoudsregels!$H52="",G$4=Onderhoudsregels!$G52,MOD(G$4-Onderhoudsregels!$G52,Onderhoudsregels!$H52)=0)),ROUND(Onderhoudsregels!$M52*(1+prijsstijging)^MAX(0,G$4-prijspeil)*opslagfactor,0),""))</f>
      </c>
      <c r="H52" s="12">
        <f>IF(OR(Onderhoudsregels!$G52="",Onderhoudsregels!$M52=""),"",IF(AND(H$4&gt;=Onderhoudsregels!$G52,IF(Onderhoudsregels!$H52="",H$4=Onderhoudsregels!$G52,MOD(H$4-Onderhoudsregels!$G52,Onderhoudsregels!$H52)=0)),ROUND(Onderhoudsregels!$M52*(1+prijsstijging)^MAX(0,H$4-prijspeil)*opslagfactor,0),""))</f>
      </c>
      <c r="I52" s="12">
        <f>IF(OR(Onderhoudsregels!$G52="",Onderhoudsregels!$M52=""),"",IF(AND(I$4&gt;=Onderhoudsregels!$G52,IF(Onderhoudsregels!$H52="",I$4=Onderhoudsregels!$G52,MOD(I$4-Onderhoudsregels!$G52,Onderhoudsregels!$H52)=0)),ROUND(Onderhoudsregels!$M52*(1+prijsstijging)^MAX(0,I$4-prijspeil)*opslagfactor,0),""))</f>
      </c>
      <c r="J52" s="12">
        <f>IF(OR(Onderhoudsregels!$G52="",Onderhoudsregels!$M52=""),"",IF(AND(J$4&gt;=Onderhoudsregels!$G52,IF(Onderhoudsregels!$H52="",J$4=Onderhoudsregels!$G52,MOD(J$4-Onderhoudsregels!$G52,Onderhoudsregels!$H52)=0)),ROUND(Onderhoudsregels!$M52*(1+prijsstijging)^MAX(0,J$4-prijspeil)*opslagfactor,0),""))</f>
      </c>
      <c r="K52" s="12">
        <f>IF(OR(Onderhoudsregels!$G52="",Onderhoudsregels!$M52=""),"",IF(AND(K$4&gt;=Onderhoudsregels!$G52,IF(Onderhoudsregels!$H52="",K$4=Onderhoudsregels!$G52,MOD(K$4-Onderhoudsregels!$G52,Onderhoudsregels!$H52)=0)),ROUND(Onderhoudsregels!$M52*(1+prijsstijging)^MAX(0,K$4-prijspeil)*opslagfactor,0),""))</f>
      </c>
      <c r="L52" s="12">
        <f>IF(OR(Onderhoudsregels!$G52="",Onderhoudsregels!$M52=""),"",IF(AND(L$4&gt;=Onderhoudsregels!$G52,IF(Onderhoudsregels!$H52="",L$4=Onderhoudsregels!$G52,MOD(L$4-Onderhoudsregels!$G52,Onderhoudsregels!$H52)=0)),ROUND(Onderhoudsregels!$M52*(1+prijsstijging)^MAX(0,L$4-prijspeil)*opslagfactor,0),""))</f>
      </c>
      <c r="M52" s="12">
        <f>IF(OR(Onderhoudsregels!$G52="",Onderhoudsregels!$M52=""),"",IF(AND(M$4&gt;=Onderhoudsregels!$G52,IF(Onderhoudsregels!$H52="",M$4=Onderhoudsregels!$G52,MOD(M$4-Onderhoudsregels!$G52,Onderhoudsregels!$H52)=0)),ROUND(Onderhoudsregels!$M52*(1+prijsstijging)^MAX(0,M$4-prijspeil)*opslagfactor,0),""))</f>
      </c>
    </row>
    <row r="53">
      <c r="A53" s="11">
        <f>IF(Onderhoudsregels!$E53="","",Onderhoudsregels!$A53&amp;"")</f>
      </c>
      <c r="B53" s="11">
        <f>IF(Onderhoudsregels!$E53="","",Onderhoudsregels!$B53&amp;"")</f>
      </c>
      <c r="C53" s="11">
        <f>IF(Onderhoudsregels!$E53="","",Onderhoudsregels!$E53)</f>
      </c>
      <c r="D53" s="12">
        <f>IF(OR(Onderhoudsregels!$G53="",Onderhoudsregels!$M53=""),"",IF(AND(D$4&gt;=Onderhoudsregels!$G53,IF(Onderhoudsregels!$H53="",D$4=Onderhoudsregels!$G53,MOD(D$4-Onderhoudsregels!$G53,Onderhoudsregels!$H53)=0)),ROUND(Onderhoudsregels!$M53*(1+prijsstijging)^MAX(0,D$4-prijspeil)*opslagfactor,0),""))</f>
      </c>
      <c r="E53" s="12">
        <f>IF(OR(Onderhoudsregels!$G53="",Onderhoudsregels!$M53=""),"",IF(AND(E$4&gt;=Onderhoudsregels!$G53,IF(Onderhoudsregels!$H53="",E$4=Onderhoudsregels!$G53,MOD(E$4-Onderhoudsregels!$G53,Onderhoudsregels!$H53)=0)),ROUND(Onderhoudsregels!$M53*(1+prijsstijging)^MAX(0,E$4-prijspeil)*opslagfactor,0),""))</f>
      </c>
      <c r="F53" s="12">
        <f>IF(OR(Onderhoudsregels!$G53="",Onderhoudsregels!$M53=""),"",IF(AND(F$4&gt;=Onderhoudsregels!$G53,IF(Onderhoudsregels!$H53="",F$4=Onderhoudsregels!$G53,MOD(F$4-Onderhoudsregels!$G53,Onderhoudsregels!$H53)=0)),ROUND(Onderhoudsregels!$M53*(1+prijsstijging)^MAX(0,F$4-prijspeil)*opslagfactor,0),""))</f>
      </c>
      <c r="G53" s="12">
        <f>IF(OR(Onderhoudsregels!$G53="",Onderhoudsregels!$M53=""),"",IF(AND(G$4&gt;=Onderhoudsregels!$G53,IF(Onderhoudsregels!$H53="",G$4=Onderhoudsregels!$G53,MOD(G$4-Onderhoudsregels!$G53,Onderhoudsregels!$H53)=0)),ROUND(Onderhoudsregels!$M53*(1+prijsstijging)^MAX(0,G$4-prijspeil)*opslagfactor,0),""))</f>
      </c>
      <c r="H53" s="12">
        <f>IF(OR(Onderhoudsregels!$G53="",Onderhoudsregels!$M53=""),"",IF(AND(H$4&gt;=Onderhoudsregels!$G53,IF(Onderhoudsregels!$H53="",H$4=Onderhoudsregels!$G53,MOD(H$4-Onderhoudsregels!$G53,Onderhoudsregels!$H53)=0)),ROUND(Onderhoudsregels!$M53*(1+prijsstijging)^MAX(0,H$4-prijspeil)*opslagfactor,0),""))</f>
      </c>
      <c r="I53" s="12">
        <f>IF(OR(Onderhoudsregels!$G53="",Onderhoudsregels!$M53=""),"",IF(AND(I$4&gt;=Onderhoudsregels!$G53,IF(Onderhoudsregels!$H53="",I$4=Onderhoudsregels!$G53,MOD(I$4-Onderhoudsregels!$G53,Onderhoudsregels!$H53)=0)),ROUND(Onderhoudsregels!$M53*(1+prijsstijging)^MAX(0,I$4-prijspeil)*opslagfactor,0),""))</f>
      </c>
      <c r="J53" s="12">
        <f>IF(OR(Onderhoudsregels!$G53="",Onderhoudsregels!$M53=""),"",IF(AND(J$4&gt;=Onderhoudsregels!$G53,IF(Onderhoudsregels!$H53="",J$4=Onderhoudsregels!$G53,MOD(J$4-Onderhoudsregels!$G53,Onderhoudsregels!$H53)=0)),ROUND(Onderhoudsregels!$M53*(1+prijsstijging)^MAX(0,J$4-prijspeil)*opslagfactor,0),""))</f>
      </c>
      <c r="K53" s="12">
        <f>IF(OR(Onderhoudsregels!$G53="",Onderhoudsregels!$M53=""),"",IF(AND(K$4&gt;=Onderhoudsregels!$G53,IF(Onderhoudsregels!$H53="",K$4=Onderhoudsregels!$G53,MOD(K$4-Onderhoudsregels!$G53,Onderhoudsregels!$H53)=0)),ROUND(Onderhoudsregels!$M53*(1+prijsstijging)^MAX(0,K$4-prijspeil)*opslagfactor,0),""))</f>
      </c>
      <c r="L53" s="12">
        <f>IF(OR(Onderhoudsregels!$G53="",Onderhoudsregels!$M53=""),"",IF(AND(L$4&gt;=Onderhoudsregels!$G53,IF(Onderhoudsregels!$H53="",L$4=Onderhoudsregels!$G53,MOD(L$4-Onderhoudsregels!$G53,Onderhoudsregels!$H53)=0)),ROUND(Onderhoudsregels!$M53*(1+prijsstijging)^MAX(0,L$4-prijspeil)*opslagfactor,0),""))</f>
      </c>
      <c r="M53" s="12">
        <f>IF(OR(Onderhoudsregels!$G53="",Onderhoudsregels!$M53=""),"",IF(AND(M$4&gt;=Onderhoudsregels!$G53,IF(Onderhoudsregels!$H53="",M$4=Onderhoudsregels!$G53,MOD(M$4-Onderhoudsregels!$G53,Onderhoudsregels!$H53)=0)),ROUND(Onderhoudsregels!$M53*(1+prijsstijging)^MAX(0,M$4-prijspeil)*opslagfactor,0),""))</f>
      </c>
    </row>
    <row r="54">
      <c r="A54" s="11">
        <f>IF(Onderhoudsregels!$E54="","",Onderhoudsregels!$A54&amp;"")</f>
      </c>
      <c r="B54" s="11">
        <f>IF(Onderhoudsregels!$E54="","",Onderhoudsregels!$B54&amp;"")</f>
      </c>
      <c r="C54" s="11">
        <f>IF(Onderhoudsregels!$E54="","",Onderhoudsregels!$E54)</f>
      </c>
      <c r="D54" s="12">
        <f>IF(OR(Onderhoudsregels!$G54="",Onderhoudsregels!$M54=""),"",IF(AND(D$4&gt;=Onderhoudsregels!$G54,IF(Onderhoudsregels!$H54="",D$4=Onderhoudsregels!$G54,MOD(D$4-Onderhoudsregels!$G54,Onderhoudsregels!$H54)=0)),ROUND(Onderhoudsregels!$M54*(1+prijsstijging)^MAX(0,D$4-prijspeil)*opslagfactor,0),""))</f>
      </c>
      <c r="E54" s="12">
        <f>IF(OR(Onderhoudsregels!$G54="",Onderhoudsregels!$M54=""),"",IF(AND(E$4&gt;=Onderhoudsregels!$G54,IF(Onderhoudsregels!$H54="",E$4=Onderhoudsregels!$G54,MOD(E$4-Onderhoudsregels!$G54,Onderhoudsregels!$H54)=0)),ROUND(Onderhoudsregels!$M54*(1+prijsstijging)^MAX(0,E$4-prijspeil)*opslagfactor,0),""))</f>
      </c>
      <c r="F54" s="12">
        <f>IF(OR(Onderhoudsregels!$G54="",Onderhoudsregels!$M54=""),"",IF(AND(F$4&gt;=Onderhoudsregels!$G54,IF(Onderhoudsregels!$H54="",F$4=Onderhoudsregels!$G54,MOD(F$4-Onderhoudsregels!$G54,Onderhoudsregels!$H54)=0)),ROUND(Onderhoudsregels!$M54*(1+prijsstijging)^MAX(0,F$4-prijspeil)*opslagfactor,0),""))</f>
      </c>
      <c r="G54" s="12">
        <f>IF(OR(Onderhoudsregels!$G54="",Onderhoudsregels!$M54=""),"",IF(AND(G$4&gt;=Onderhoudsregels!$G54,IF(Onderhoudsregels!$H54="",G$4=Onderhoudsregels!$G54,MOD(G$4-Onderhoudsregels!$G54,Onderhoudsregels!$H54)=0)),ROUND(Onderhoudsregels!$M54*(1+prijsstijging)^MAX(0,G$4-prijspeil)*opslagfactor,0),""))</f>
      </c>
      <c r="H54" s="12">
        <f>IF(OR(Onderhoudsregels!$G54="",Onderhoudsregels!$M54=""),"",IF(AND(H$4&gt;=Onderhoudsregels!$G54,IF(Onderhoudsregels!$H54="",H$4=Onderhoudsregels!$G54,MOD(H$4-Onderhoudsregels!$G54,Onderhoudsregels!$H54)=0)),ROUND(Onderhoudsregels!$M54*(1+prijsstijging)^MAX(0,H$4-prijspeil)*opslagfactor,0),""))</f>
      </c>
      <c r="I54" s="12">
        <f>IF(OR(Onderhoudsregels!$G54="",Onderhoudsregels!$M54=""),"",IF(AND(I$4&gt;=Onderhoudsregels!$G54,IF(Onderhoudsregels!$H54="",I$4=Onderhoudsregels!$G54,MOD(I$4-Onderhoudsregels!$G54,Onderhoudsregels!$H54)=0)),ROUND(Onderhoudsregels!$M54*(1+prijsstijging)^MAX(0,I$4-prijspeil)*opslagfactor,0),""))</f>
      </c>
      <c r="J54" s="12">
        <f>IF(OR(Onderhoudsregels!$G54="",Onderhoudsregels!$M54=""),"",IF(AND(J$4&gt;=Onderhoudsregels!$G54,IF(Onderhoudsregels!$H54="",J$4=Onderhoudsregels!$G54,MOD(J$4-Onderhoudsregels!$G54,Onderhoudsregels!$H54)=0)),ROUND(Onderhoudsregels!$M54*(1+prijsstijging)^MAX(0,J$4-prijspeil)*opslagfactor,0),""))</f>
      </c>
      <c r="K54" s="12">
        <f>IF(OR(Onderhoudsregels!$G54="",Onderhoudsregels!$M54=""),"",IF(AND(K$4&gt;=Onderhoudsregels!$G54,IF(Onderhoudsregels!$H54="",K$4=Onderhoudsregels!$G54,MOD(K$4-Onderhoudsregels!$G54,Onderhoudsregels!$H54)=0)),ROUND(Onderhoudsregels!$M54*(1+prijsstijging)^MAX(0,K$4-prijspeil)*opslagfactor,0),""))</f>
      </c>
      <c r="L54" s="12">
        <f>IF(OR(Onderhoudsregels!$G54="",Onderhoudsregels!$M54=""),"",IF(AND(L$4&gt;=Onderhoudsregels!$G54,IF(Onderhoudsregels!$H54="",L$4=Onderhoudsregels!$G54,MOD(L$4-Onderhoudsregels!$G54,Onderhoudsregels!$H54)=0)),ROUND(Onderhoudsregels!$M54*(1+prijsstijging)^MAX(0,L$4-prijspeil)*opslagfactor,0),""))</f>
      </c>
      <c r="M54" s="12">
        <f>IF(OR(Onderhoudsregels!$G54="",Onderhoudsregels!$M54=""),"",IF(AND(M$4&gt;=Onderhoudsregels!$G54,IF(Onderhoudsregels!$H54="",M$4=Onderhoudsregels!$G54,MOD(M$4-Onderhoudsregels!$G54,Onderhoudsregels!$H54)=0)),ROUND(Onderhoudsregels!$M54*(1+prijsstijging)^MAX(0,M$4-prijspeil)*opslagfactor,0),""))</f>
      </c>
    </row>
    <row r="55">
      <c r="A55" s="11">
        <f>IF(Onderhoudsregels!$E55="","",Onderhoudsregels!$A55&amp;"")</f>
      </c>
      <c r="B55" s="11">
        <f>IF(Onderhoudsregels!$E55="","",Onderhoudsregels!$B55&amp;"")</f>
      </c>
      <c r="C55" s="11">
        <f>IF(Onderhoudsregels!$E55="","",Onderhoudsregels!$E55)</f>
      </c>
      <c r="D55" s="12">
        <f>IF(OR(Onderhoudsregels!$G55="",Onderhoudsregels!$M55=""),"",IF(AND(D$4&gt;=Onderhoudsregels!$G55,IF(Onderhoudsregels!$H55="",D$4=Onderhoudsregels!$G55,MOD(D$4-Onderhoudsregels!$G55,Onderhoudsregels!$H55)=0)),ROUND(Onderhoudsregels!$M55*(1+prijsstijging)^MAX(0,D$4-prijspeil)*opslagfactor,0),""))</f>
      </c>
      <c r="E55" s="12">
        <f>IF(OR(Onderhoudsregels!$G55="",Onderhoudsregels!$M55=""),"",IF(AND(E$4&gt;=Onderhoudsregels!$G55,IF(Onderhoudsregels!$H55="",E$4=Onderhoudsregels!$G55,MOD(E$4-Onderhoudsregels!$G55,Onderhoudsregels!$H55)=0)),ROUND(Onderhoudsregels!$M55*(1+prijsstijging)^MAX(0,E$4-prijspeil)*opslagfactor,0),""))</f>
      </c>
      <c r="F55" s="12">
        <f>IF(OR(Onderhoudsregels!$G55="",Onderhoudsregels!$M55=""),"",IF(AND(F$4&gt;=Onderhoudsregels!$G55,IF(Onderhoudsregels!$H55="",F$4=Onderhoudsregels!$G55,MOD(F$4-Onderhoudsregels!$G55,Onderhoudsregels!$H55)=0)),ROUND(Onderhoudsregels!$M55*(1+prijsstijging)^MAX(0,F$4-prijspeil)*opslagfactor,0),""))</f>
      </c>
      <c r="G55" s="12">
        <f>IF(OR(Onderhoudsregels!$G55="",Onderhoudsregels!$M55=""),"",IF(AND(G$4&gt;=Onderhoudsregels!$G55,IF(Onderhoudsregels!$H55="",G$4=Onderhoudsregels!$G55,MOD(G$4-Onderhoudsregels!$G55,Onderhoudsregels!$H55)=0)),ROUND(Onderhoudsregels!$M55*(1+prijsstijging)^MAX(0,G$4-prijspeil)*opslagfactor,0),""))</f>
      </c>
      <c r="H55" s="12">
        <f>IF(OR(Onderhoudsregels!$G55="",Onderhoudsregels!$M55=""),"",IF(AND(H$4&gt;=Onderhoudsregels!$G55,IF(Onderhoudsregels!$H55="",H$4=Onderhoudsregels!$G55,MOD(H$4-Onderhoudsregels!$G55,Onderhoudsregels!$H55)=0)),ROUND(Onderhoudsregels!$M55*(1+prijsstijging)^MAX(0,H$4-prijspeil)*opslagfactor,0),""))</f>
      </c>
      <c r="I55" s="12">
        <f>IF(OR(Onderhoudsregels!$G55="",Onderhoudsregels!$M55=""),"",IF(AND(I$4&gt;=Onderhoudsregels!$G55,IF(Onderhoudsregels!$H55="",I$4=Onderhoudsregels!$G55,MOD(I$4-Onderhoudsregels!$G55,Onderhoudsregels!$H55)=0)),ROUND(Onderhoudsregels!$M55*(1+prijsstijging)^MAX(0,I$4-prijspeil)*opslagfactor,0),""))</f>
      </c>
      <c r="J55" s="12">
        <f>IF(OR(Onderhoudsregels!$G55="",Onderhoudsregels!$M55=""),"",IF(AND(J$4&gt;=Onderhoudsregels!$G55,IF(Onderhoudsregels!$H55="",J$4=Onderhoudsregels!$G55,MOD(J$4-Onderhoudsregels!$G55,Onderhoudsregels!$H55)=0)),ROUND(Onderhoudsregels!$M55*(1+prijsstijging)^MAX(0,J$4-prijspeil)*opslagfactor,0),""))</f>
      </c>
      <c r="K55" s="12">
        <f>IF(OR(Onderhoudsregels!$G55="",Onderhoudsregels!$M55=""),"",IF(AND(K$4&gt;=Onderhoudsregels!$G55,IF(Onderhoudsregels!$H55="",K$4=Onderhoudsregels!$G55,MOD(K$4-Onderhoudsregels!$G55,Onderhoudsregels!$H55)=0)),ROUND(Onderhoudsregels!$M55*(1+prijsstijging)^MAX(0,K$4-prijspeil)*opslagfactor,0),""))</f>
      </c>
      <c r="L55" s="12">
        <f>IF(OR(Onderhoudsregels!$G55="",Onderhoudsregels!$M55=""),"",IF(AND(L$4&gt;=Onderhoudsregels!$G55,IF(Onderhoudsregels!$H55="",L$4=Onderhoudsregels!$G55,MOD(L$4-Onderhoudsregels!$G55,Onderhoudsregels!$H55)=0)),ROUND(Onderhoudsregels!$M55*(1+prijsstijging)^MAX(0,L$4-prijspeil)*opslagfactor,0),""))</f>
      </c>
      <c r="M55" s="12">
        <f>IF(OR(Onderhoudsregels!$G55="",Onderhoudsregels!$M55=""),"",IF(AND(M$4&gt;=Onderhoudsregels!$G55,IF(Onderhoudsregels!$H55="",M$4=Onderhoudsregels!$G55,MOD(M$4-Onderhoudsregels!$G55,Onderhoudsregels!$H55)=0)),ROUND(Onderhoudsregels!$M55*(1+prijsstijging)^MAX(0,M$4-prijspeil)*opslagfactor,0),""))</f>
      </c>
    </row>
    <row r="56">
      <c r="A56" s="11">
        <f>IF(Onderhoudsregels!$E56="","",Onderhoudsregels!$A56&amp;"")</f>
      </c>
      <c r="B56" s="11">
        <f>IF(Onderhoudsregels!$E56="","",Onderhoudsregels!$B56&amp;"")</f>
      </c>
      <c r="C56" s="11">
        <f>IF(Onderhoudsregels!$E56="","",Onderhoudsregels!$E56)</f>
      </c>
      <c r="D56" s="12">
        <f>IF(OR(Onderhoudsregels!$G56="",Onderhoudsregels!$M56=""),"",IF(AND(D$4&gt;=Onderhoudsregels!$G56,IF(Onderhoudsregels!$H56="",D$4=Onderhoudsregels!$G56,MOD(D$4-Onderhoudsregels!$G56,Onderhoudsregels!$H56)=0)),ROUND(Onderhoudsregels!$M56*(1+prijsstijging)^MAX(0,D$4-prijspeil)*opslagfactor,0),""))</f>
      </c>
      <c r="E56" s="12">
        <f>IF(OR(Onderhoudsregels!$G56="",Onderhoudsregels!$M56=""),"",IF(AND(E$4&gt;=Onderhoudsregels!$G56,IF(Onderhoudsregels!$H56="",E$4=Onderhoudsregels!$G56,MOD(E$4-Onderhoudsregels!$G56,Onderhoudsregels!$H56)=0)),ROUND(Onderhoudsregels!$M56*(1+prijsstijging)^MAX(0,E$4-prijspeil)*opslagfactor,0),""))</f>
      </c>
      <c r="F56" s="12">
        <f>IF(OR(Onderhoudsregels!$G56="",Onderhoudsregels!$M56=""),"",IF(AND(F$4&gt;=Onderhoudsregels!$G56,IF(Onderhoudsregels!$H56="",F$4=Onderhoudsregels!$G56,MOD(F$4-Onderhoudsregels!$G56,Onderhoudsregels!$H56)=0)),ROUND(Onderhoudsregels!$M56*(1+prijsstijging)^MAX(0,F$4-prijspeil)*opslagfactor,0),""))</f>
      </c>
      <c r="G56" s="12">
        <f>IF(OR(Onderhoudsregels!$G56="",Onderhoudsregels!$M56=""),"",IF(AND(G$4&gt;=Onderhoudsregels!$G56,IF(Onderhoudsregels!$H56="",G$4=Onderhoudsregels!$G56,MOD(G$4-Onderhoudsregels!$G56,Onderhoudsregels!$H56)=0)),ROUND(Onderhoudsregels!$M56*(1+prijsstijging)^MAX(0,G$4-prijspeil)*opslagfactor,0),""))</f>
      </c>
      <c r="H56" s="12">
        <f>IF(OR(Onderhoudsregels!$G56="",Onderhoudsregels!$M56=""),"",IF(AND(H$4&gt;=Onderhoudsregels!$G56,IF(Onderhoudsregels!$H56="",H$4=Onderhoudsregels!$G56,MOD(H$4-Onderhoudsregels!$G56,Onderhoudsregels!$H56)=0)),ROUND(Onderhoudsregels!$M56*(1+prijsstijging)^MAX(0,H$4-prijspeil)*opslagfactor,0),""))</f>
      </c>
      <c r="I56" s="12">
        <f>IF(OR(Onderhoudsregels!$G56="",Onderhoudsregels!$M56=""),"",IF(AND(I$4&gt;=Onderhoudsregels!$G56,IF(Onderhoudsregels!$H56="",I$4=Onderhoudsregels!$G56,MOD(I$4-Onderhoudsregels!$G56,Onderhoudsregels!$H56)=0)),ROUND(Onderhoudsregels!$M56*(1+prijsstijging)^MAX(0,I$4-prijspeil)*opslagfactor,0),""))</f>
      </c>
      <c r="J56" s="12">
        <f>IF(OR(Onderhoudsregels!$G56="",Onderhoudsregels!$M56=""),"",IF(AND(J$4&gt;=Onderhoudsregels!$G56,IF(Onderhoudsregels!$H56="",J$4=Onderhoudsregels!$G56,MOD(J$4-Onderhoudsregels!$G56,Onderhoudsregels!$H56)=0)),ROUND(Onderhoudsregels!$M56*(1+prijsstijging)^MAX(0,J$4-prijspeil)*opslagfactor,0),""))</f>
      </c>
      <c r="K56" s="12">
        <f>IF(OR(Onderhoudsregels!$G56="",Onderhoudsregels!$M56=""),"",IF(AND(K$4&gt;=Onderhoudsregels!$G56,IF(Onderhoudsregels!$H56="",K$4=Onderhoudsregels!$G56,MOD(K$4-Onderhoudsregels!$G56,Onderhoudsregels!$H56)=0)),ROUND(Onderhoudsregels!$M56*(1+prijsstijging)^MAX(0,K$4-prijspeil)*opslagfactor,0),""))</f>
      </c>
      <c r="L56" s="12">
        <f>IF(OR(Onderhoudsregels!$G56="",Onderhoudsregels!$M56=""),"",IF(AND(L$4&gt;=Onderhoudsregels!$G56,IF(Onderhoudsregels!$H56="",L$4=Onderhoudsregels!$G56,MOD(L$4-Onderhoudsregels!$G56,Onderhoudsregels!$H56)=0)),ROUND(Onderhoudsregels!$M56*(1+prijsstijging)^MAX(0,L$4-prijspeil)*opslagfactor,0),""))</f>
      </c>
      <c r="M56" s="12">
        <f>IF(OR(Onderhoudsregels!$G56="",Onderhoudsregels!$M56=""),"",IF(AND(M$4&gt;=Onderhoudsregels!$G56,IF(Onderhoudsregels!$H56="",M$4=Onderhoudsregels!$G56,MOD(M$4-Onderhoudsregels!$G56,Onderhoudsregels!$H56)=0)),ROUND(Onderhoudsregels!$M56*(1+prijsstijging)^MAX(0,M$4-prijspeil)*opslagfactor,0),""))</f>
      </c>
    </row>
    <row r="57">
      <c r="A57" s="11">
        <f>IF(Onderhoudsregels!$E57="","",Onderhoudsregels!$A57&amp;"")</f>
      </c>
      <c r="B57" s="11">
        <f>IF(Onderhoudsregels!$E57="","",Onderhoudsregels!$B57&amp;"")</f>
      </c>
      <c r="C57" s="11">
        <f>IF(Onderhoudsregels!$E57="","",Onderhoudsregels!$E57)</f>
      </c>
      <c r="D57" s="12">
        <f>IF(OR(Onderhoudsregels!$G57="",Onderhoudsregels!$M57=""),"",IF(AND(D$4&gt;=Onderhoudsregels!$G57,IF(Onderhoudsregels!$H57="",D$4=Onderhoudsregels!$G57,MOD(D$4-Onderhoudsregels!$G57,Onderhoudsregels!$H57)=0)),ROUND(Onderhoudsregels!$M57*(1+prijsstijging)^MAX(0,D$4-prijspeil)*opslagfactor,0),""))</f>
      </c>
      <c r="E57" s="12">
        <f>IF(OR(Onderhoudsregels!$G57="",Onderhoudsregels!$M57=""),"",IF(AND(E$4&gt;=Onderhoudsregels!$G57,IF(Onderhoudsregels!$H57="",E$4=Onderhoudsregels!$G57,MOD(E$4-Onderhoudsregels!$G57,Onderhoudsregels!$H57)=0)),ROUND(Onderhoudsregels!$M57*(1+prijsstijging)^MAX(0,E$4-prijspeil)*opslagfactor,0),""))</f>
      </c>
      <c r="F57" s="12">
        <f>IF(OR(Onderhoudsregels!$G57="",Onderhoudsregels!$M57=""),"",IF(AND(F$4&gt;=Onderhoudsregels!$G57,IF(Onderhoudsregels!$H57="",F$4=Onderhoudsregels!$G57,MOD(F$4-Onderhoudsregels!$G57,Onderhoudsregels!$H57)=0)),ROUND(Onderhoudsregels!$M57*(1+prijsstijging)^MAX(0,F$4-prijspeil)*opslagfactor,0),""))</f>
      </c>
      <c r="G57" s="12">
        <f>IF(OR(Onderhoudsregels!$G57="",Onderhoudsregels!$M57=""),"",IF(AND(G$4&gt;=Onderhoudsregels!$G57,IF(Onderhoudsregels!$H57="",G$4=Onderhoudsregels!$G57,MOD(G$4-Onderhoudsregels!$G57,Onderhoudsregels!$H57)=0)),ROUND(Onderhoudsregels!$M57*(1+prijsstijging)^MAX(0,G$4-prijspeil)*opslagfactor,0),""))</f>
      </c>
      <c r="H57" s="12">
        <f>IF(OR(Onderhoudsregels!$G57="",Onderhoudsregels!$M57=""),"",IF(AND(H$4&gt;=Onderhoudsregels!$G57,IF(Onderhoudsregels!$H57="",H$4=Onderhoudsregels!$G57,MOD(H$4-Onderhoudsregels!$G57,Onderhoudsregels!$H57)=0)),ROUND(Onderhoudsregels!$M57*(1+prijsstijging)^MAX(0,H$4-prijspeil)*opslagfactor,0),""))</f>
      </c>
      <c r="I57" s="12">
        <f>IF(OR(Onderhoudsregels!$G57="",Onderhoudsregels!$M57=""),"",IF(AND(I$4&gt;=Onderhoudsregels!$G57,IF(Onderhoudsregels!$H57="",I$4=Onderhoudsregels!$G57,MOD(I$4-Onderhoudsregels!$G57,Onderhoudsregels!$H57)=0)),ROUND(Onderhoudsregels!$M57*(1+prijsstijging)^MAX(0,I$4-prijspeil)*opslagfactor,0),""))</f>
      </c>
      <c r="J57" s="12">
        <f>IF(OR(Onderhoudsregels!$G57="",Onderhoudsregels!$M57=""),"",IF(AND(J$4&gt;=Onderhoudsregels!$G57,IF(Onderhoudsregels!$H57="",J$4=Onderhoudsregels!$G57,MOD(J$4-Onderhoudsregels!$G57,Onderhoudsregels!$H57)=0)),ROUND(Onderhoudsregels!$M57*(1+prijsstijging)^MAX(0,J$4-prijspeil)*opslagfactor,0),""))</f>
      </c>
      <c r="K57" s="12">
        <f>IF(OR(Onderhoudsregels!$G57="",Onderhoudsregels!$M57=""),"",IF(AND(K$4&gt;=Onderhoudsregels!$G57,IF(Onderhoudsregels!$H57="",K$4=Onderhoudsregels!$G57,MOD(K$4-Onderhoudsregels!$G57,Onderhoudsregels!$H57)=0)),ROUND(Onderhoudsregels!$M57*(1+prijsstijging)^MAX(0,K$4-prijspeil)*opslagfactor,0),""))</f>
      </c>
      <c r="L57" s="12">
        <f>IF(OR(Onderhoudsregels!$G57="",Onderhoudsregels!$M57=""),"",IF(AND(L$4&gt;=Onderhoudsregels!$G57,IF(Onderhoudsregels!$H57="",L$4=Onderhoudsregels!$G57,MOD(L$4-Onderhoudsregels!$G57,Onderhoudsregels!$H57)=0)),ROUND(Onderhoudsregels!$M57*(1+prijsstijging)^MAX(0,L$4-prijspeil)*opslagfactor,0),""))</f>
      </c>
      <c r="M57" s="12">
        <f>IF(OR(Onderhoudsregels!$G57="",Onderhoudsregels!$M57=""),"",IF(AND(M$4&gt;=Onderhoudsregels!$G57,IF(Onderhoudsregels!$H57="",M$4=Onderhoudsregels!$G57,MOD(M$4-Onderhoudsregels!$G57,Onderhoudsregels!$H57)=0)),ROUND(Onderhoudsregels!$M57*(1+prijsstijging)^MAX(0,M$4-prijspeil)*opslagfactor,0),""))</f>
      </c>
    </row>
    <row r="58">
      <c r="A58" s="11">
        <f>IF(Onderhoudsregels!$E58="","",Onderhoudsregels!$A58&amp;"")</f>
      </c>
      <c r="B58" s="11">
        <f>IF(Onderhoudsregels!$E58="","",Onderhoudsregels!$B58&amp;"")</f>
      </c>
      <c r="C58" s="11">
        <f>IF(Onderhoudsregels!$E58="","",Onderhoudsregels!$E58)</f>
      </c>
      <c r="D58" s="12">
        <f>IF(OR(Onderhoudsregels!$G58="",Onderhoudsregels!$M58=""),"",IF(AND(D$4&gt;=Onderhoudsregels!$G58,IF(Onderhoudsregels!$H58="",D$4=Onderhoudsregels!$G58,MOD(D$4-Onderhoudsregels!$G58,Onderhoudsregels!$H58)=0)),ROUND(Onderhoudsregels!$M58*(1+prijsstijging)^MAX(0,D$4-prijspeil)*opslagfactor,0),""))</f>
      </c>
      <c r="E58" s="12">
        <f>IF(OR(Onderhoudsregels!$G58="",Onderhoudsregels!$M58=""),"",IF(AND(E$4&gt;=Onderhoudsregels!$G58,IF(Onderhoudsregels!$H58="",E$4=Onderhoudsregels!$G58,MOD(E$4-Onderhoudsregels!$G58,Onderhoudsregels!$H58)=0)),ROUND(Onderhoudsregels!$M58*(1+prijsstijging)^MAX(0,E$4-prijspeil)*opslagfactor,0),""))</f>
      </c>
      <c r="F58" s="12">
        <f>IF(OR(Onderhoudsregels!$G58="",Onderhoudsregels!$M58=""),"",IF(AND(F$4&gt;=Onderhoudsregels!$G58,IF(Onderhoudsregels!$H58="",F$4=Onderhoudsregels!$G58,MOD(F$4-Onderhoudsregels!$G58,Onderhoudsregels!$H58)=0)),ROUND(Onderhoudsregels!$M58*(1+prijsstijging)^MAX(0,F$4-prijspeil)*opslagfactor,0),""))</f>
      </c>
      <c r="G58" s="12">
        <f>IF(OR(Onderhoudsregels!$G58="",Onderhoudsregels!$M58=""),"",IF(AND(G$4&gt;=Onderhoudsregels!$G58,IF(Onderhoudsregels!$H58="",G$4=Onderhoudsregels!$G58,MOD(G$4-Onderhoudsregels!$G58,Onderhoudsregels!$H58)=0)),ROUND(Onderhoudsregels!$M58*(1+prijsstijging)^MAX(0,G$4-prijspeil)*opslagfactor,0),""))</f>
      </c>
      <c r="H58" s="12">
        <f>IF(OR(Onderhoudsregels!$G58="",Onderhoudsregels!$M58=""),"",IF(AND(H$4&gt;=Onderhoudsregels!$G58,IF(Onderhoudsregels!$H58="",H$4=Onderhoudsregels!$G58,MOD(H$4-Onderhoudsregels!$G58,Onderhoudsregels!$H58)=0)),ROUND(Onderhoudsregels!$M58*(1+prijsstijging)^MAX(0,H$4-prijspeil)*opslagfactor,0),""))</f>
      </c>
      <c r="I58" s="12">
        <f>IF(OR(Onderhoudsregels!$G58="",Onderhoudsregels!$M58=""),"",IF(AND(I$4&gt;=Onderhoudsregels!$G58,IF(Onderhoudsregels!$H58="",I$4=Onderhoudsregels!$G58,MOD(I$4-Onderhoudsregels!$G58,Onderhoudsregels!$H58)=0)),ROUND(Onderhoudsregels!$M58*(1+prijsstijging)^MAX(0,I$4-prijspeil)*opslagfactor,0),""))</f>
      </c>
      <c r="J58" s="12">
        <f>IF(OR(Onderhoudsregels!$G58="",Onderhoudsregels!$M58=""),"",IF(AND(J$4&gt;=Onderhoudsregels!$G58,IF(Onderhoudsregels!$H58="",J$4=Onderhoudsregels!$G58,MOD(J$4-Onderhoudsregels!$G58,Onderhoudsregels!$H58)=0)),ROUND(Onderhoudsregels!$M58*(1+prijsstijging)^MAX(0,J$4-prijspeil)*opslagfactor,0),""))</f>
      </c>
      <c r="K58" s="12">
        <f>IF(OR(Onderhoudsregels!$G58="",Onderhoudsregels!$M58=""),"",IF(AND(K$4&gt;=Onderhoudsregels!$G58,IF(Onderhoudsregels!$H58="",K$4=Onderhoudsregels!$G58,MOD(K$4-Onderhoudsregels!$G58,Onderhoudsregels!$H58)=0)),ROUND(Onderhoudsregels!$M58*(1+prijsstijging)^MAX(0,K$4-prijspeil)*opslagfactor,0),""))</f>
      </c>
      <c r="L58" s="12">
        <f>IF(OR(Onderhoudsregels!$G58="",Onderhoudsregels!$M58=""),"",IF(AND(L$4&gt;=Onderhoudsregels!$G58,IF(Onderhoudsregels!$H58="",L$4=Onderhoudsregels!$G58,MOD(L$4-Onderhoudsregels!$G58,Onderhoudsregels!$H58)=0)),ROUND(Onderhoudsregels!$M58*(1+prijsstijging)^MAX(0,L$4-prijspeil)*opslagfactor,0),""))</f>
      </c>
      <c r="M58" s="12">
        <f>IF(OR(Onderhoudsregels!$G58="",Onderhoudsregels!$M58=""),"",IF(AND(M$4&gt;=Onderhoudsregels!$G58,IF(Onderhoudsregels!$H58="",M$4=Onderhoudsregels!$G58,MOD(M$4-Onderhoudsregels!$G58,Onderhoudsregels!$H58)=0)),ROUND(Onderhoudsregels!$M58*(1+prijsstijging)^MAX(0,M$4-prijspeil)*opslagfactor,0),""))</f>
      </c>
    </row>
    <row r="59">
      <c r="A59" s="11">
        <f>IF(Onderhoudsregels!$E59="","",Onderhoudsregels!$A59&amp;"")</f>
      </c>
      <c r="B59" s="11">
        <f>IF(Onderhoudsregels!$E59="","",Onderhoudsregels!$B59&amp;"")</f>
      </c>
      <c r="C59" s="11">
        <f>IF(Onderhoudsregels!$E59="","",Onderhoudsregels!$E59)</f>
      </c>
      <c r="D59" s="12">
        <f>IF(OR(Onderhoudsregels!$G59="",Onderhoudsregels!$M59=""),"",IF(AND(D$4&gt;=Onderhoudsregels!$G59,IF(Onderhoudsregels!$H59="",D$4=Onderhoudsregels!$G59,MOD(D$4-Onderhoudsregels!$G59,Onderhoudsregels!$H59)=0)),ROUND(Onderhoudsregels!$M59*(1+prijsstijging)^MAX(0,D$4-prijspeil)*opslagfactor,0),""))</f>
      </c>
      <c r="E59" s="12">
        <f>IF(OR(Onderhoudsregels!$G59="",Onderhoudsregels!$M59=""),"",IF(AND(E$4&gt;=Onderhoudsregels!$G59,IF(Onderhoudsregels!$H59="",E$4=Onderhoudsregels!$G59,MOD(E$4-Onderhoudsregels!$G59,Onderhoudsregels!$H59)=0)),ROUND(Onderhoudsregels!$M59*(1+prijsstijging)^MAX(0,E$4-prijspeil)*opslagfactor,0),""))</f>
      </c>
      <c r="F59" s="12">
        <f>IF(OR(Onderhoudsregels!$G59="",Onderhoudsregels!$M59=""),"",IF(AND(F$4&gt;=Onderhoudsregels!$G59,IF(Onderhoudsregels!$H59="",F$4=Onderhoudsregels!$G59,MOD(F$4-Onderhoudsregels!$G59,Onderhoudsregels!$H59)=0)),ROUND(Onderhoudsregels!$M59*(1+prijsstijging)^MAX(0,F$4-prijspeil)*opslagfactor,0),""))</f>
      </c>
      <c r="G59" s="12">
        <f>IF(OR(Onderhoudsregels!$G59="",Onderhoudsregels!$M59=""),"",IF(AND(G$4&gt;=Onderhoudsregels!$G59,IF(Onderhoudsregels!$H59="",G$4=Onderhoudsregels!$G59,MOD(G$4-Onderhoudsregels!$G59,Onderhoudsregels!$H59)=0)),ROUND(Onderhoudsregels!$M59*(1+prijsstijging)^MAX(0,G$4-prijspeil)*opslagfactor,0),""))</f>
      </c>
      <c r="H59" s="12">
        <f>IF(OR(Onderhoudsregels!$G59="",Onderhoudsregels!$M59=""),"",IF(AND(H$4&gt;=Onderhoudsregels!$G59,IF(Onderhoudsregels!$H59="",H$4=Onderhoudsregels!$G59,MOD(H$4-Onderhoudsregels!$G59,Onderhoudsregels!$H59)=0)),ROUND(Onderhoudsregels!$M59*(1+prijsstijging)^MAX(0,H$4-prijspeil)*opslagfactor,0),""))</f>
      </c>
      <c r="I59" s="12">
        <f>IF(OR(Onderhoudsregels!$G59="",Onderhoudsregels!$M59=""),"",IF(AND(I$4&gt;=Onderhoudsregels!$G59,IF(Onderhoudsregels!$H59="",I$4=Onderhoudsregels!$G59,MOD(I$4-Onderhoudsregels!$G59,Onderhoudsregels!$H59)=0)),ROUND(Onderhoudsregels!$M59*(1+prijsstijging)^MAX(0,I$4-prijspeil)*opslagfactor,0),""))</f>
      </c>
      <c r="J59" s="12">
        <f>IF(OR(Onderhoudsregels!$G59="",Onderhoudsregels!$M59=""),"",IF(AND(J$4&gt;=Onderhoudsregels!$G59,IF(Onderhoudsregels!$H59="",J$4=Onderhoudsregels!$G59,MOD(J$4-Onderhoudsregels!$G59,Onderhoudsregels!$H59)=0)),ROUND(Onderhoudsregels!$M59*(1+prijsstijging)^MAX(0,J$4-prijspeil)*opslagfactor,0),""))</f>
      </c>
      <c r="K59" s="12">
        <f>IF(OR(Onderhoudsregels!$G59="",Onderhoudsregels!$M59=""),"",IF(AND(K$4&gt;=Onderhoudsregels!$G59,IF(Onderhoudsregels!$H59="",K$4=Onderhoudsregels!$G59,MOD(K$4-Onderhoudsregels!$G59,Onderhoudsregels!$H59)=0)),ROUND(Onderhoudsregels!$M59*(1+prijsstijging)^MAX(0,K$4-prijspeil)*opslagfactor,0),""))</f>
      </c>
      <c r="L59" s="12">
        <f>IF(OR(Onderhoudsregels!$G59="",Onderhoudsregels!$M59=""),"",IF(AND(L$4&gt;=Onderhoudsregels!$G59,IF(Onderhoudsregels!$H59="",L$4=Onderhoudsregels!$G59,MOD(L$4-Onderhoudsregels!$G59,Onderhoudsregels!$H59)=0)),ROUND(Onderhoudsregels!$M59*(1+prijsstijging)^MAX(0,L$4-prijspeil)*opslagfactor,0),""))</f>
      </c>
      <c r="M59" s="12">
        <f>IF(OR(Onderhoudsregels!$G59="",Onderhoudsregels!$M59=""),"",IF(AND(M$4&gt;=Onderhoudsregels!$G59,IF(Onderhoudsregels!$H59="",M$4=Onderhoudsregels!$G59,MOD(M$4-Onderhoudsregels!$G59,Onderhoudsregels!$H59)=0)),ROUND(Onderhoudsregels!$M59*(1+prijsstijging)^MAX(0,M$4-prijspeil)*opslagfactor,0),""))</f>
      </c>
    </row>
    <row r="60">
      <c r="A60" s="11">
        <f>IF(Onderhoudsregels!$E60="","",Onderhoudsregels!$A60&amp;"")</f>
      </c>
      <c r="B60" s="11">
        <f>IF(Onderhoudsregels!$E60="","",Onderhoudsregels!$B60&amp;"")</f>
      </c>
      <c r="C60" s="11">
        <f>IF(Onderhoudsregels!$E60="","",Onderhoudsregels!$E60)</f>
      </c>
      <c r="D60" s="12">
        <f>IF(OR(Onderhoudsregels!$G60="",Onderhoudsregels!$M60=""),"",IF(AND(D$4&gt;=Onderhoudsregels!$G60,IF(Onderhoudsregels!$H60="",D$4=Onderhoudsregels!$G60,MOD(D$4-Onderhoudsregels!$G60,Onderhoudsregels!$H60)=0)),ROUND(Onderhoudsregels!$M60*(1+prijsstijging)^MAX(0,D$4-prijspeil)*opslagfactor,0),""))</f>
      </c>
      <c r="E60" s="12">
        <f>IF(OR(Onderhoudsregels!$G60="",Onderhoudsregels!$M60=""),"",IF(AND(E$4&gt;=Onderhoudsregels!$G60,IF(Onderhoudsregels!$H60="",E$4=Onderhoudsregels!$G60,MOD(E$4-Onderhoudsregels!$G60,Onderhoudsregels!$H60)=0)),ROUND(Onderhoudsregels!$M60*(1+prijsstijging)^MAX(0,E$4-prijspeil)*opslagfactor,0),""))</f>
      </c>
      <c r="F60" s="12">
        <f>IF(OR(Onderhoudsregels!$G60="",Onderhoudsregels!$M60=""),"",IF(AND(F$4&gt;=Onderhoudsregels!$G60,IF(Onderhoudsregels!$H60="",F$4=Onderhoudsregels!$G60,MOD(F$4-Onderhoudsregels!$G60,Onderhoudsregels!$H60)=0)),ROUND(Onderhoudsregels!$M60*(1+prijsstijging)^MAX(0,F$4-prijspeil)*opslagfactor,0),""))</f>
      </c>
      <c r="G60" s="12">
        <f>IF(OR(Onderhoudsregels!$G60="",Onderhoudsregels!$M60=""),"",IF(AND(G$4&gt;=Onderhoudsregels!$G60,IF(Onderhoudsregels!$H60="",G$4=Onderhoudsregels!$G60,MOD(G$4-Onderhoudsregels!$G60,Onderhoudsregels!$H60)=0)),ROUND(Onderhoudsregels!$M60*(1+prijsstijging)^MAX(0,G$4-prijspeil)*opslagfactor,0),""))</f>
      </c>
      <c r="H60" s="12">
        <f>IF(OR(Onderhoudsregels!$G60="",Onderhoudsregels!$M60=""),"",IF(AND(H$4&gt;=Onderhoudsregels!$G60,IF(Onderhoudsregels!$H60="",H$4=Onderhoudsregels!$G60,MOD(H$4-Onderhoudsregels!$G60,Onderhoudsregels!$H60)=0)),ROUND(Onderhoudsregels!$M60*(1+prijsstijging)^MAX(0,H$4-prijspeil)*opslagfactor,0),""))</f>
      </c>
      <c r="I60" s="12">
        <f>IF(OR(Onderhoudsregels!$G60="",Onderhoudsregels!$M60=""),"",IF(AND(I$4&gt;=Onderhoudsregels!$G60,IF(Onderhoudsregels!$H60="",I$4=Onderhoudsregels!$G60,MOD(I$4-Onderhoudsregels!$G60,Onderhoudsregels!$H60)=0)),ROUND(Onderhoudsregels!$M60*(1+prijsstijging)^MAX(0,I$4-prijspeil)*opslagfactor,0),""))</f>
      </c>
      <c r="J60" s="12">
        <f>IF(OR(Onderhoudsregels!$G60="",Onderhoudsregels!$M60=""),"",IF(AND(J$4&gt;=Onderhoudsregels!$G60,IF(Onderhoudsregels!$H60="",J$4=Onderhoudsregels!$G60,MOD(J$4-Onderhoudsregels!$G60,Onderhoudsregels!$H60)=0)),ROUND(Onderhoudsregels!$M60*(1+prijsstijging)^MAX(0,J$4-prijspeil)*opslagfactor,0),""))</f>
      </c>
      <c r="K60" s="12">
        <f>IF(OR(Onderhoudsregels!$G60="",Onderhoudsregels!$M60=""),"",IF(AND(K$4&gt;=Onderhoudsregels!$G60,IF(Onderhoudsregels!$H60="",K$4=Onderhoudsregels!$G60,MOD(K$4-Onderhoudsregels!$G60,Onderhoudsregels!$H60)=0)),ROUND(Onderhoudsregels!$M60*(1+prijsstijging)^MAX(0,K$4-prijspeil)*opslagfactor,0),""))</f>
      </c>
      <c r="L60" s="12">
        <f>IF(OR(Onderhoudsregels!$G60="",Onderhoudsregels!$M60=""),"",IF(AND(L$4&gt;=Onderhoudsregels!$G60,IF(Onderhoudsregels!$H60="",L$4=Onderhoudsregels!$G60,MOD(L$4-Onderhoudsregels!$G60,Onderhoudsregels!$H60)=0)),ROUND(Onderhoudsregels!$M60*(1+prijsstijging)^MAX(0,L$4-prijspeil)*opslagfactor,0),""))</f>
      </c>
      <c r="M60" s="12">
        <f>IF(OR(Onderhoudsregels!$G60="",Onderhoudsregels!$M60=""),"",IF(AND(M$4&gt;=Onderhoudsregels!$G60,IF(Onderhoudsregels!$H60="",M$4=Onderhoudsregels!$G60,MOD(M$4-Onderhoudsregels!$G60,Onderhoudsregels!$H60)=0)),ROUND(Onderhoudsregels!$M60*(1+prijsstijging)^MAX(0,M$4-prijspeil)*opslagfactor,0),""))</f>
      </c>
    </row>
    <row r="61">
      <c r="A61" s="11">
        <f>IF(Onderhoudsregels!$E61="","",Onderhoudsregels!$A61&amp;"")</f>
      </c>
      <c r="B61" s="11">
        <f>IF(Onderhoudsregels!$E61="","",Onderhoudsregels!$B61&amp;"")</f>
      </c>
      <c r="C61" s="11">
        <f>IF(Onderhoudsregels!$E61="","",Onderhoudsregels!$E61)</f>
      </c>
      <c r="D61" s="12">
        <f>IF(OR(Onderhoudsregels!$G61="",Onderhoudsregels!$M61=""),"",IF(AND(D$4&gt;=Onderhoudsregels!$G61,IF(Onderhoudsregels!$H61="",D$4=Onderhoudsregels!$G61,MOD(D$4-Onderhoudsregels!$G61,Onderhoudsregels!$H61)=0)),ROUND(Onderhoudsregels!$M61*(1+prijsstijging)^MAX(0,D$4-prijspeil)*opslagfactor,0),""))</f>
      </c>
      <c r="E61" s="12">
        <f>IF(OR(Onderhoudsregels!$G61="",Onderhoudsregels!$M61=""),"",IF(AND(E$4&gt;=Onderhoudsregels!$G61,IF(Onderhoudsregels!$H61="",E$4=Onderhoudsregels!$G61,MOD(E$4-Onderhoudsregels!$G61,Onderhoudsregels!$H61)=0)),ROUND(Onderhoudsregels!$M61*(1+prijsstijging)^MAX(0,E$4-prijspeil)*opslagfactor,0),""))</f>
      </c>
      <c r="F61" s="12">
        <f>IF(OR(Onderhoudsregels!$G61="",Onderhoudsregels!$M61=""),"",IF(AND(F$4&gt;=Onderhoudsregels!$G61,IF(Onderhoudsregels!$H61="",F$4=Onderhoudsregels!$G61,MOD(F$4-Onderhoudsregels!$G61,Onderhoudsregels!$H61)=0)),ROUND(Onderhoudsregels!$M61*(1+prijsstijging)^MAX(0,F$4-prijspeil)*opslagfactor,0),""))</f>
      </c>
      <c r="G61" s="12">
        <f>IF(OR(Onderhoudsregels!$G61="",Onderhoudsregels!$M61=""),"",IF(AND(G$4&gt;=Onderhoudsregels!$G61,IF(Onderhoudsregels!$H61="",G$4=Onderhoudsregels!$G61,MOD(G$4-Onderhoudsregels!$G61,Onderhoudsregels!$H61)=0)),ROUND(Onderhoudsregels!$M61*(1+prijsstijging)^MAX(0,G$4-prijspeil)*opslagfactor,0),""))</f>
      </c>
      <c r="H61" s="12">
        <f>IF(OR(Onderhoudsregels!$G61="",Onderhoudsregels!$M61=""),"",IF(AND(H$4&gt;=Onderhoudsregels!$G61,IF(Onderhoudsregels!$H61="",H$4=Onderhoudsregels!$G61,MOD(H$4-Onderhoudsregels!$G61,Onderhoudsregels!$H61)=0)),ROUND(Onderhoudsregels!$M61*(1+prijsstijging)^MAX(0,H$4-prijspeil)*opslagfactor,0),""))</f>
      </c>
      <c r="I61" s="12">
        <f>IF(OR(Onderhoudsregels!$G61="",Onderhoudsregels!$M61=""),"",IF(AND(I$4&gt;=Onderhoudsregels!$G61,IF(Onderhoudsregels!$H61="",I$4=Onderhoudsregels!$G61,MOD(I$4-Onderhoudsregels!$G61,Onderhoudsregels!$H61)=0)),ROUND(Onderhoudsregels!$M61*(1+prijsstijging)^MAX(0,I$4-prijspeil)*opslagfactor,0),""))</f>
      </c>
      <c r="J61" s="12">
        <f>IF(OR(Onderhoudsregels!$G61="",Onderhoudsregels!$M61=""),"",IF(AND(J$4&gt;=Onderhoudsregels!$G61,IF(Onderhoudsregels!$H61="",J$4=Onderhoudsregels!$G61,MOD(J$4-Onderhoudsregels!$G61,Onderhoudsregels!$H61)=0)),ROUND(Onderhoudsregels!$M61*(1+prijsstijging)^MAX(0,J$4-prijspeil)*opslagfactor,0),""))</f>
      </c>
      <c r="K61" s="12">
        <f>IF(OR(Onderhoudsregels!$G61="",Onderhoudsregels!$M61=""),"",IF(AND(K$4&gt;=Onderhoudsregels!$G61,IF(Onderhoudsregels!$H61="",K$4=Onderhoudsregels!$G61,MOD(K$4-Onderhoudsregels!$G61,Onderhoudsregels!$H61)=0)),ROUND(Onderhoudsregels!$M61*(1+prijsstijging)^MAX(0,K$4-prijspeil)*opslagfactor,0),""))</f>
      </c>
      <c r="L61" s="12">
        <f>IF(OR(Onderhoudsregels!$G61="",Onderhoudsregels!$M61=""),"",IF(AND(L$4&gt;=Onderhoudsregels!$G61,IF(Onderhoudsregels!$H61="",L$4=Onderhoudsregels!$G61,MOD(L$4-Onderhoudsregels!$G61,Onderhoudsregels!$H61)=0)),ROUND(Onderhoudsregels!$M61*(1+prijsstijging)^MAX(0,L$4-prijspeil)*opslagfactor,0),""))</f>
      </c>
      <c r="M61" s="12">
        <f>IF(OR(Onderhoudsregels!$G61="",Onderhoudsregels!$M61=""),"",IF(AND(M$4&gt;=Onderhoudsregels!$G61,IF(Onderhoudsregels!$H61="",M$4=Onderhoudsregels!$G61,MOD(M$4-Onderhoudsregels!$G61,Onderhoudsregels!$H61)=0)),ROUND(Onderhoudsregels!$M61*(1+prijsstijging)^MAX(0,M$4-prijspeil)*opslagfactor,0),""))</f>
      </c>
    </row>
    <row r="62">
      <c r="A62" s="11">
        <f>IF(Onderhoudsregels!$E62="","",Onderhoudsregels!$A62&amp;"")</f>
      </c>
      <c r="B62" s="11">
        <f>IF(Onderhoudsregels!$E62="","",Onderhoudsregels!$B62&amp;"")</f>
      </c>
      <c r="C62" s="11">
        <f>IF(Onderhoudsregels!$E62="","",Onderhoudsregels!$E62)</f>
      </c>
      <c r="D62" s="12">
        <f>IF(OR(Onderhoudsregels!$G62="",Onderhoudsregels!$M62=""),"",IF(AND(D$4&gt;=Onderhoudsregels!$G62,IF(Onderhoudsregels!$H62="",D$4=Onderhoudsregels!$G62,MOD(D$4-Onderhoudsregels!$G62,Onderhoudsregels!$H62)=0)),ROUND(Onderhoudsregels!$M62*(1+prijsstijging)^MAX(0,D$4-prijspeil)*opslagfactor,0),""))</f>
      </c>
      <c r="E62" s="12">
        <f>IF(OR(Onderhoudsregels!$G62="",Onderhoudsregels!$M62=""),"",IF(AND(E$4&gt;=Onderhoudsregels!$G62,IF(Onderhoudsregels!$H62="",E$4=Onderhoudsregels!$G62,MOD(E$4-Onderhoudsregels!$G62,Onderhoudsregels!$H62)=0)),ROUND(Onderhoudsregels!$M62*(1+prijsstijging)^MAX(0,E$4-prijspeil)*opslagfactor,0),""))</f>
      </c>
      <c r="F62" s="12">
        <f>IF(OR(Onderhoudsregels!$G62="",Onderhoudsregels!$M62=""),"",IF(AND(F$4&gt;=Onderhoudsregels!$G62,IF(Onderhoudsregels!$H62="",F$4=Onderhoudsregels!$G62,MOD(F$4-Onderhoudsregels!$G62,Onderhoudsregels!$H62)=0)),ROUND(Onderhoudsregels!$M62*(1+prijsstijging)^MAX(0,F$4-prijspeil)*opslagfactor,0),""))</f>
      </c>
      <c r="G62" s="12">
        <f>IF(OR(Onderhoudsregels!$G62="",Onderhoudsregels!$M62=""),"",IF(AND(G$4&gt;=Onderhoudsregels!$G62,IF(Onderhoudsregels!$H62="",G$4=Onderhoudsregels!$G62,MOD(G$4-Onderhoudsregels!$G62,Onderhoudsregels!$H62)=0)),ROUND(Onderhoudsregels!$M62*(1+prijsstijging)^MAX(0,G$4-prijspeil)*opslagfactor,0),""))</f>
      </c>
      <c r="H62" s="12">
        <f>IF(OR(Onderhoudsregels!$G62="",Onderhoudsregels!$M62=""),"",IF(AND(H$4&gt;=Onderhoudsregels!$G62,IF(Onderhoudsregels!$H62="",H$4=Onderhoudsregels!$G62,MOD(H$4-Onderhoudsregels!$G62,Onderhoudsregels!$H62)=0)),ROUND(Onderhoudsregels!$M62*(1+prijsstijging)^MAX(0,H$4-prijspeil)*opslagfactor,0),""))</f>
      </c>
      <c r="I62" s="12">
        <f>IF(OR(Onderhoudsregels!$G62="",Onderhoudsregels!$M62=""),"",IF(AND(I$4&gt;=Onderhoudsregels!$G62,IF(Onderhoudsregels!$H62="",I$4=Onderhoudsregels!$G62,MOD(I$4-Onderhoudsregels!$G62,Onderhoudsregels!$H62)=0)),ROUND(Onderhoudsregels!$M62*(1+prijsstijging)^MAX(0,I$4-prijspeil)*opslagfactor,0),""))</f>
      </c>
      <c r="J62" s="12">
        <f>IF(OR(Onderhoudsregels!$G62="",Onderhoudsregels!$M62=""),"",IF(AND(J$4&gt;=Onderhoudsregels!$G62,IF(Onderhoudsregels!$H62="",J$4=Onderhoudsregels!$G62,MOD(J$4-Onderhoudsregels!$G62,Onderhoudsregels!$H62)=0)),ROUND(Onderhoudsregels!$M62*(1+prijsstijging)^MAX(0,J$4-prijspeil)*opslagfactor,0),""))</f>
      </c>
      <c r="K62" s="12">
        <f>IF(OR(Onderhoudsregels!$G62="",Onderhoudsregels!$M62=""),"",IF(AND(K$4&gt;=Onderhoudsregels!$G62,IF(Onderhoudsregels!$H62="",K$4=Onderhoudsregels!$G62,MOD(K$4-Onderhoudsregels!$G62,Onderhoudsregels!$H62)=0)),ROUND(Onderhoudsregels!$M62*(1+prijsstijging)^MAX(0,K$4-prijspeil)*opslagfactor,0),""))</f>
      </c>
      <c r="L62" s="12">
        <f>IF(OR(Onderhoudsregels!$G62="",Onderhoudsregels!$M62=""),"",IF(AND(L$4&gt;=Onderhoudsregels!$G62,IF(Onderhoudsregels!$H62="",L$4=Onderhoudsregels!$G62,MOD(L$4-Onderhoudsregels!$G62,Onderhoudsregels!$H62)=0)),ROUND(Onderhoudsregels!$M62*(1+prijsstijging)^MAX(0,L$4-prijspeil)*opslagfactor,0),""))</f>
      </c>
      <c r="M62" s="12">
        <f>IF(OR(Onderhoudsregels!$G62="",Onderhoudsregels!$M62=""),"",IF(AND(M$4&gt;=Onderhoudsregels!$G62,IF(Onderhoudsregels!$H62="",M$4=Onderhoudsregels!$G62,MOD(M$4-Onderhoudsregels!$G62,Onderhoudsregels!$H62)=0)),ROUND(Onderhoudsregels!$M62*(1+prijsstijging)^MAX(0,M$4-prijspeil)*opslagfactor,0),""))</f>
      </c>
    </row>
    <row r="63">
      <c r="A63" s="11">
        <f>IF(Onderhoudsregels!$E63="","",Onderhoudsregels!$A63&amp;"")</f>
      </c>
      <c r="B63" s="11">
        <f>IF(Onderhoudsregels!$E63="","",Onderhoudsregels!$B63&amp;"")</f>
      </c>
      <c r="C63" s="11">
        <f>IF(Onderhoudsregels!$E63="","",Onderhoudsregels!$E63)</f>
      </c>
      <c r="D63" s="12">
        <f>IF(OR(Onderhoudsregels!$G63="",Onderhoudsregels!$M63=""),"",IF(AND(D$4&gt;=Onderhoudsregels!$G63,IF(Onderhoudsregels!$H63="",D$4=Onderhoudsregels!$G63,MOD(D$4-Onderhoudsregels!$G63,Onderhoudsregels!$H63)=0)),ROUND(Onderhoudsregels!$M63*(1+prijsstijging)^MAX(0,D$4-prijspeil)*opslagfactor,0),""))</f>
      </c>
      <c r="E63" s="12">
        <f>IF(OR(Onderhoudsregels!$G63="",Onderhoudsregels!$M63=""),"",IF(AND(E$4&gt;=Onderhoudsregels!$G63,IF(Onderhoudsregels!$H63="",E$4=Onderhoudsregels!$G63,MOD(E$4-Onderhoudsregels!$G63,Onderhoudsregels!$H63)=0)),ROUND(Onderhoudsregels!$M63*(1+prijsstijging)^MAX(0,E$4-prijspeil)*opslagfactor,0),""))</f>
      </c>
      <c r="F63" s="12">
        <f>IF(OR(Onderhoudsregels!$G63="",Onderhoudsregels!$M63=""),"",IF(AND(F$4&gt;=Onderhoudsregels!$G63,IF(Onderhoudsregels!$H63="",F$4=Onderhoudsregels!$G63,MOD(F$4-Onderhoudsregels!$G63,Onderhoudsregels!$H63)=0)),ROUND(Onderhoudsregels!$M63*(1+prijsstijging)^MAX(0,F$4-prijspeil)*opslagfactor,0),""))</f>
      </c>
      <c r="G63" s="12">
        <f>IF(OR(Onderhoudsregels!$G63="",Onderhoudsregels!$M63=""),"",IF(AND(G$4&gt;=Onderhoudsregels!$G63,IF(Onderhoudsregels!$H63="",G$4=Onderhoudsregels!$G63,MOD(G$4-Onderhoudsregels!$G63,Onderhoudsregels!$H63)=0)),ROUND(Onderhoudsregels!$M63*(1+prijsstijging)^MAX(0,G$4-prijspeil)*opslagfactor,0),""))</f>
      </c>
      <c r="H63" s="12">
        <f>IF(OR(Onderhoudsregels!$G63="",Onderhoudsregels!$M63=""),"",IF(AND(H$4&gt;=Onderhoudsregels!$G63,IF(Onderhoudsregels!$H63="",H$4=Onderhoudsregels!$G63,MOD(H$4-Onderhoudsregels!$G63,Onderhoudsregels!$H63)=0)),ROUND(Onderhoudsregels!$M63*(1+prijsstijging)^MAX(0,H$4-prijspeil)*opslagfactor,0),""))</f>
      </c>
      <c r="I63" s="12">
        <f>IF(OR(Onderhoudsregels!$G63="",Onderhoudsregels!$M63=""),"",IF(AND(I$4&gt;=Onderhoudsregels!$G63,IF(Onderhoudsregels!$H63="",I$4=Onderhoudsregels!$G63,MOD(I$4-Onderhoudsregels!$G63,Onderhoudsregels!$H63)=0)),ROUND(Onderhoudsregels!$M63*(1+prijsstijging)^MAX(0,I$4-prijspeil)*opslagfactor,0),""))</f>
      </c>
      <c r="J63" s="12">
        <f>IF(OR(Onderhoudsregels!$G63="",Onderhoudsregels!$M63=""),"",IF(AND(J$4&gt;=Onderhoudsregels!$G63,IF(Onderhoudsregels!$H63="",J$4=Onderhoudsregels!$G63,MOD(J$4-Onderhoudsregels!$G63,Onderhoudsregels!$H63)=0)),ROUND(Onderhoudsregels!$M63*(1+prijsstijging)^MAX(0,J$4-prijspeil)*opslagfactor,0),""))</f>
      </c>
      <c r="K63" s="12">
        <f>IF(OR(Onderhoudsregels!$G63="",Onderhoudsregels!$M63=""),"",IF(AND(K$4&gt;=Onderhoudsregels!$G63,IF(Onderhoudsregels!$H63="",K$4=Onderhoudsregels!$G63,MOD(K$4-Onderhoudsregels!$G63,Onderhoudsregels!$H63)=0)),ROUND(Onderhoudsregels!$M63*(1+prijsstijging)^MAX(0,K$4-prijspeil)*opslagfactor,0),""))</f>
      </c>
      <c r="L63" s="12">
        <f>IF(OR(Onderhoudsregels!$G63="",Onderhoudsregels!$M63=""),"",IF(AND(L$4&gt;=Onderhoudsregels!$G63,IF(Onderhoudsregels!$H63="",L$4=Onderhoudsregels!$G63,MOD(L$4-Onderhoudsregels!$G63,Onderhoudsregels!$H63)=0)),ROUND(Onderhoudsregels!$M63*(1+prijsstijging)^MAX(0,L$4-prijspeil)*opslagfactor,0),""))</f>
      </c>
      <c r="M63" s="12">
        <f>IF(OR(Onderhoudsregels!$G63="",Onderhoudsregels!$M63=""),"",IF(AND(M$4&gt;=Onderhoudsregels!$G63,IF(Onderhoudsregels!$H63="",M$4=Onderhoudsregels!$G63,MOD(M$4-Onderhoudsregels!$G63,Onderhoudsregels!$H63)=0)),ROUND(Onderhoudsregels!$M63*(1+prijsstijging)^MAX(0,M$4-prijspeil)*opslagfactor,0),""))</f>
      </c>
    </row>
    <row r="64">
      <c r="A64" s="11">
        <f>IF(Onderhoudsregels!$E64="","",Onderhoudsregels!$A64&amp;"")</f>
      </c>
      <c r="B64" s="11">
        <f>IF(Onderhoudsregels!$E64="","",Onderhoudsregels!$B64&amp;"")</f>
      </c>
      <c r="C64" s="11">
        <f>IF(Onderhoudsregels!$E64="","",Onderhoudsregels!$E64)</f>
      </c>
      <c r="D64" s="12">
        <f>IF(OR(Onderhoudsregels!$G64="",Onderhoudsregels!$M64=""),"",IF(AND(D$4&gt;=Onderhoudsregels!$G64,IF(Onderhoudsregels!$H64="",D$4=Onderhoudsregels!$G64,MOD(D$4-Onderhoudsregels!$G64,Onderhoudsregels!$H64)=0)),ROUND(Onderhoudsregels!$M64*(1+prijsstijging)^MAX(0,D$4-prijspeil)*opslagfactor,0),""))</f>
      </c>
      <c r="E64" s="12">
        <f>IF(OR(Onderhoudsregels!$G64="",Onderhoudsregels!$M64=""),"",IF(AND(E$4&gt;=Onderhoudsregels!$G64,IF(Onderhoudsregels!$H64="",E$4=Onderhoudsregels!$G64,MOD(E$4-Onderhoudsregels!$G64,Onderhoudsregels!$H64)=0)),ROUND(Onderhoudsregels!$M64*(1+prijsstijging)^MAX(0,E$4-prijspeil)*opslagfactor,0),""))</f>
      </c>
      <c r="F64" s="12">
        <f>IF(OR(Onderhoudsregels!$G64="",Onderhoudsregels!$M64=""),"",IF(AND(F$4&gt;=Onderhoudsregels!$G64,IF(Onderhoudsregels!$H64="",F$4=Onderhoudsregels!$G64,MOD(F$4-Onderhoudsregels!$G64,Onderhoudsregels!$H64)=0)),ROUND(Onderhoudsregels!$M64*(1+prijsstijging)^MAX(0,F$4-prijspeil)*opslagfactor,0),""))</f>
      </c>
      <c r="G64" s="12">
        <f>IF(OR(Onderhoudsregels!$G64="",Onderhoudsregels!$M64=""),"",IF(AND(G$4&gt;=Onderhoudsregels!$G64,IF(Onderhoudsregels!$H64="",G$4=Onderhoudsregels!$G64,MOD(G$4-Onderhoudsregels!$G64,Onderhoudsregels!$H64)=0)),ROUND(Onderhoudsregels!$M64*(1+prijsstijging)^MAX(0,G$4-prijspeil)*opslagfactor,0),""))</f>
      </c>
      <c r="H64" s="12">
        <f>IF(OR(Onderhoudsregels!$G64="",Onderhoudsregels!$M64=""),"",IF(AND(H$4&gt;=Onderhoudsregels!$G64,IF(Onderhoudsregels!$H64="",H$4=Onderhoudsregels!$G64,MOD(H$4-Onderhoudsregels!$G64,Onderhoudsregels!$H64)=0)),ROUND(Onderhoudsregels!$M64*(1+prijsstijging)^MAX(0,H$4-prijspeil)*opslagfactor,0),""))</f>
      </c>
      <c r="I64" s="12">
        <f>IF(OR(Onderhoudsregels!$G64="",Onderhoudsregels!$M64=""),"",IF(AND(I$4&gt;=Onderhoudsregels!$G64,IF(Onderhoudsregels!$H64="",I$4=Onderhoudsregels!$G64,MOD(I$4-Onderhoudsregels!$G64,Onderhoudsregels!$H64)=0)),ROUND(Onderhoudsregels!$M64*(1+prijsstijging)^MAX(0,I$4-prijspeil)*opslagfactor,0),""))</f>
      </c>
      <c r="J64" s="12">
        <f>IF(OR(Onderhoudsregels!$G64="",Onderhoudsregels!$M64=""),"",IF(AND(J$4&gt;=Onderhoudsregels!$G64,IF(Onderhoudsregels!$H64="",J$4=Onderhoudsregels!$G64,MOD(J$4-Onderhoudsregels!$G64,Onderhoudsregels!$H64)=0)),ROUND(Onderhoudsregels!$M64*(1+prijsstijging)^MAX(0,J$4-prijspeil)*opslagfactor,0),""))</f>
      </c>
      <c r="K64" s="12">
        <f>IF(OR(Onderhoudsregels!$G64="",Onderhoudsregels!$M64=""),"",IF(AND(K$4&gt;=Onderhoudsregels!$G64,IF(Onderhoudsregels!$H64="",K$4=Onderhoudsregels!$G64,MOD(K$4-Onderhoudsregels!$G64,Onderhoudsregels!$H64)=0)),ROUND(Onderhoudsregels!$M64*(1+prijsstijging)^MAX(0,K$4-prijspeil)*opslagfactor,0),""))</f>
      </c>
      <c r="L64" s="12">
        <f>IF(OR(Onderhoudsregels!$G64="",Onderhoudsregels!$M64=""),"",IF(AND(L$4&gt;=Onderhoudsregels!$G64,IF(Onderhoudsregels!$H64="",L$4=Onderhoudsregels!$G64,MOD(L$4-Onderhoudsregels!$G64,Onderhoudsregels!$H64)=0)),ROUND(Onderhoudsregels!$M64*(1+prijsstijging)^MAX(0,L$4-prijspeil)*opslagfactor,0),""))</f>
      </c>
      <c r="M64" s="12">
        <f>IF(OR(Onderhoudsregels!$G64="",Onderhoudsregels!$M64=""),"",IF(AND(M$4&gt;=Onderhoudsregels!$G64,IF(Onderhoudsregels!$H64="",M$4=Onderhoudsregels!$G64,MOD(M$4-Onderhoudsregels!$G64,Onderhoudsregels!$H64)=0)),ROUND(Onderhoudsregels!$M64*(1+prijsstijging)^MAX(0,M$4-prijspeil)*opslagfactor,0),""))</f>
      </c>
    </row>
    <row r="65">
      <c r="A65" s="11">
        <f>IF(Onderhoudsregels!$E65="","",Onderhoudsregels!$A65&amp;"")</f>
      </c>
      <c r="B65" s="11">
        <f>IF(Onderhoudsregels!$E65="","",Onderhoudsregels!$B65&amp;"")</f>
      </c>
      <c r="C65" s="11">
        <f>IF(Onderhoudsregels!$E65="","",Onderhoudsregels!$E65)</f>
      </c>
      <c r="D65" s="12">
        <f>IF(OR(Onderhoudsregels!$G65="",Onderhoudsregels!$M65=""),"",IF(AND(D$4&gt;=Onderhoudsregels!$G65,IF(Onderhoudsregels!$H65="",D$4=Onderhoudsregels!$G65,MOD(D$4-Onderhoudsregels!$G65,Onderhoudsregels!$H65)=0)),ROUND(Onderhoudsregels!$M65*(1+prijsstijging)^MAX(0,D$4-prijspeil)*opslagfactor,0),""))</f>
      </c>
      <c r="E65" s="12">
        <f>IF(OR(Onderhoudsregels!$G65="",Onderhoudsregels!$M65=""),"",IF(AND(E$4&gt;=Onderhoudsregels!$G65,IF(Onderhoudsregels!$H65="",E$4=Onderhoudsregels!$G65,MOD(E$4-Onderhoudsregels!$G65,Onderhoudsregels!$H65)=0)),ROUND(Onderhoudsregels!$M65*(1+prijsstijging)^MAX(0,E$4-prijspeil)*opslagfactor,0),""))</f>
      </c>
      <c r="F65" s="12">
        <f>IF(OR(Onderhoudsregels!$G65="",Onderhoudsregels!$M65=""),"",IF(AND(F$4&gt;=Onderhoudsregels!$G65,IF(Onderhoudsregels!$H65="",F$4=Onderhoudsregels!$G65,MOD(F$4-Onderhoudsregels!$G65,Onderhoudsregels!$H65)=0)),ROUND(Onderhoudsregels!$M65*(1+prijsstijging)^MAX(0,F$4-prijspeil)*opslagfactor,0),""))</f>
      </c>
      <c r="G65" s="12">
        <f>IF(OR(Onderhoudsregels!$G65="",Onderhoudsregels!$M65=""),"",IF(AND(G$4&gt;=Onderhoudsregels!$G65,IF(Onderhoudsregels!$H65="",G$4=Onderhoudsregels!$G65,MOD(G$4-Onderhoudsregels!$G65,Onderhoudsregels!$H65)=0)),ROUND(Onderhoudsregels!$M65*(1+prijsstijging)^MAX(0,G$4-prijspeil)*opslagfactor,0),""))</f>
      </c>
      <c r="H65" s="12">
        <f>IF(OR(Onderhoudsregels!$G65="",Onderhoudsregels!$M65=""),"",IF(AND(H$4&gt;=Onderhoudsregels!$G65,IF(Onderhoudsregels!$H65="",H$4=Onderhoudsregels!$G65,MOD(H$4-Onderhoudsregels!$G65,Onderhoudsregels!$H65)=0)),ROUND(Onderhoudsregels!$M65*(1+prijsstijging)^MAX(0,H$4-prijspeil)*opslagfactor,0),""))</f>
      </c>
      <c r="I65" s="12">
        <f>IF(OR(Onderhoudsregels!$G65="",Onderhoudsregels!$M65=""),"",IF(AND(I$4&gt;=Onderhoudsregels!$G65,IF(Onderhoudsregels!$H65="",I$4=Onderhoudsregels!$G65,MOD(I$4-Onderhoudsregels!$G65,Onderhoudsregels!$H65)=0)),ROUND(Onderhoudsregels!$M65*(1+prijsstijging)^MAX(0,I$4-prijspeil)*opslagfactor,0),""))</f>
      </c>
      <c r="J65" s="12">
        <f>IF(OR(Onderhoudsregels!$G65="",Onderhoudsregels!$M65=""),"",IF(AND(J$4&gt;=Onderhoudsregels!$G65,IF(Onderhoudsregels!$H65="",J$4=Onderhoudsregels!$G65,MOD(J$4-Onderhoudsregels!$G65,Onderhoudsregels!$H65)=0)),ROUND(Onderhoudsregels!$M65*(1+prijsstijging)^MAX(0,J$4-prijspeil)*opslagfactor,0),""))</f>
      </c>
      <c r="K65" s="12">
        <f>IF(OR(Onderhoudsregels!$G65="",Onderhoudsregels!$M65=""),"",IF(AND(K$4&gt;=Onderhoudsregels!$G65,IF(Onderhoudsregels!$H65="",K$4=Onderhoudsregels!$G65,MOD(K$4-Onderhoudsregels!$G65,Onderhoudsregels!$H65)=0)),ROUND(Onderhoudsregels!$M65*(1+prijsstijging)^MAX(0,K$4-prijspeil)*opslagfactor,0),""))</f>
      </c>
      <c r="L65" s="12">
        <f>IF(OR(Onderhoudsregels!$G65="",Onderhoudsregels!$M65=""),"",IF(AND(L$4&gt;=Onderhoudsregels!$G65,IF(Onderhoudsregels!$H65="",L$4=Onderhoudsregels!$G65,MOD(L$4-Onderhoudsregels!$G65,Onderhoudsregels!$H65)=0)),ROUND(Onderhoudsregels!$M65*(1+prijsstijging)^MAX(0,L$4-prijspeil)*opslagfactor,0),""))</f>
      </c>
      <c r="M65" s="12">
        <f>IF(OR(Onderhoudsregels!$G65="",Onderhoudsregels!$M65=""),"",IF(AND(M$4&gt;=Onderhoudsregels!$G65,IF(Onderhoudsregels!$H65="",M$4=Onderhoudsregels!$G65,MOD(M$4-Onderhoudsregels!$G65,Onderhoudsregels!$H65)=0)),ROUND(Onderhoudsregels!$M65*(1+prijsstijging)^MAX(0,M$4-prijspeil)*opslagfactor,0),""))</f>
      </c>
    </row>
    <row r="66">
      <c r="A66" s="11">
        <f>IF(Onderhoudsregels!$E66="","",Onderhoudsregels!$A66&amp;"")</f>
      </c>
      <c r="B66" s="11">
        <f>IF(Onderhoudsregels!$E66="","",Onderhoudsregels!$B66&amp;"")</f>
      </c>
      <c r="C66" s="11">
        <f>IF(Onderhoudsregels!$E66="","",Onderhoudsregels!$E66)</f>
      </c>
      <c r="D66" s="12">
        <f>IF(OR(Onderhoudsregels!$G66="",Onderhoudsregels!$M66=""),"",IF(AND(D$4&gt;=Onderhoudsregels!$G66,IF(Onderhoudsregels!$H66="",D$4=Onderhoudsregels!$G66,MOD(D$4-Onderhoudsregels!$G66,Onderhoudsregels!$H66)=0)),ROUND(Onderhoudsregels!$M66*(1+prijsstijging)^MAX(0,D$4-prijspeil)*opslagfactor,0),""))</f>
      </c>
      <c r="E66" s="12">
        <f>IF(OR(Onderhoudsregels!$G66="",Onderhoudsregels!$M66=""),"",IF(AND(E$4&gt;=Onderhoudsregels!$G66,IF(Onderhoudsregels!$H66="",E$4=Onderhoudsregels!$G66,MOD(E$4-Onderhoudsregels!$G66,Onderhoudsregels!$H66)=0)),ROUND(Onderhoudsregels!$M66*(1+prijsstijging)^MAX(0,E$4-prijspeil)*opslagfactor,0),""))</f>
      </c>
      <c r="F66" s="12">
        <f>IF(OR(Onderhoudsregels!$G66="",Onderhoudsregels!$M66=""),"",IF(AND(F$4&gt;=Onderhoudsregels!$G66,IF(Onderhoudsregels!$H66="",F$4=Onderhoudsregels!$G66,MOD(F$4-Onderhoudsregels!$G66,Onderhoudsregels!$H66)=0)),ROUND(Onderhoudsregels!$M66*(1+prijsstijging)^MAX(0,F$4-prijspeil)*opslagfactor,0),""))</f>
      </c>
      <c r="G66" s="12">
        <f>IF(OR(Onderhoudsregels!$G66="",Onderhoudsregels!$M66=""),"",IF(AND(G$4&gt;=Onderhoudsregels!$G66,IF(Onderhoudsregels!$H66="",G$4=Onderhoudsregels!$G66,MOD(G$4-Onderhoudsregels!$G66,Onderhoudsregels!$H66)=0)),ROUND(Onderhoudsregels!$M66*(1+prijsstijging)^MAX(0,G$4-prijspeil)*opslagfactor,0),""))</f>
      </c>
      <c r="H66" s="12">
        <f>IF(OR(Onderhoudsregels!$G66="",Onderhoudsregels!$M66=""),"",IF(AND(H$4&gt;=Onderhoudsregels!$G66,IF(Onderhoudsregels!$H66="",H$4=Onderhoudsregels!$G66,MOD(H$4-Onderhoudsregels!$G66,Onderhoudsregels!$H66)=0)),ROUND(Onderhoudsregels!$M66*(1+prijsstijging)^MAX(0,H$4-prijspeil)*opslagfactor,0),""))</f>
      </c>
      <c r="I66" s="12">
        <f>IF(OR(Onderhoudsregels!$G66="",Onderhoudsregels!$M66=""),"",IF(AND(I$4&gt;=Onderhoudsregels!$G66,IF(Onderhoudsregels!$H66="",I$4=Onderhoudsregels!$G66,MOD(I$4-Onderhoudsregels!$G66,Onderhoudsregels!$H66)=0)),ROUND(Onderhoudsregels!$M66*(1+prijsstijging)^MAX(0,I$4-prijspeil)*opslagfactor,0),""))</f>
      </c>
      <c r="J66" s="12">
        <f>IF(OR(Onderhoudsregels!$G66="",Onderhoudsregels!$M66=""),"",IF(AND(J$4&gt;=Onderhoudsregels!$G66,IF(Onderhoudsregels!$H66="",J$4=Onderhoudsregels!$G66,MOD(J$4-Onderhoudsregels!$G66,Onderhoudsregels!$H66)=0)),ROUND(Onderhoudsregels!$M66*(1+prijsstijging)^MAX(0,J$4-prijspeil)*opslagfactor,0),""))</f>
      </c>
      <c r="K66" s="12">
        <f>IF(OR(Onderhoudsregels!$G66="",Onderhoudsregels!$M66=""),"",IF(AND(K$4&gt;=Onderhoudsregels!$G66,IF(Onderhoudsregels!$H66="",K$4=Onderhoudsregels!$G66,MOD(K$4-Onderhoudsregels!$G66,Onderhoudsregels!$H66)=0)),ROUND(Onderhoudsregels!$M66*(1+prijsstijging)^MAX(0,K$4-prijspeil)*opslagfactor,0),""))</f>
      </c>
      <c r="L66" s="12">
        <f>IF(OR(Onderhoudsregels!$G66="",Onderhoudsregels!$M66=""),"",IF(AND(L$4&gt;=Onderhoudsregels!$G66,IF(Onderhoudsregels!$H66="",L$4=Onderhoudsregels!$G66,MOD(L$4-Onderhoudsregels!$G66,Onderhoudsregels!$H66)=0)),ROUND(Onderhoudsregels!$M66*(1+prijsstijging)^MAX(0,L$4-prijspeil)*opslagfactor,0),""))</f>
      </c>
      <c r="M66" s="12">
        <f>IF(OR(Onderhoudsregels!$G66="",Onderhoudsregels!$M66=""),"",IF(AND(M$4&gt;=Onderhoudsregels!$G66,IF(Onderhoudsregels!$H66="",M$4=Onderhoudsregels!$G66,MOD(M$4-Onderhoudsregels!$G66,Onderhoudsregels!$H66)=0)),ROUND(Onderhoudsregels!$M66*(1+prijsstijging)^MAX(0,M$4-prijspeil)*opslagfactor,0),""))</f>
      </c>
    </row>
    <row r="67">
      <c r="A67" s="11">
        <f>IF(Onderhoudsregels!$E67="","",Onderhoudsregels!$A67&amp;"")</f>
      </c>
      <c r="B67" s="11">
        <f>IF(Onderhoudsregels!$E67="","",Onderhoudsregels!$B67&amp;"")</f>
      </c>
      <c r="C67" s="11">
        <f>IF(Onderhoudsregels!$E67="","",Onderhoudsregels!$E67)</f>
      </c>
      <c r="D67" s="12">
        <f>IF(OR(Onderhoudsregels!$G67="",Onderhoudsregels!$M67=""),"",IF(AND(D$4&gt;=Onderhoudsregels!$G67,IF(Onderhoudsregels!$H67="",D$4=Onderhoudsregels!$G67,MOD(D$4-Onderhoudsregels!$G67,Onderhoudsregels!$H67)=0)),ROUND(Onderhoudsregels!$M67*(1+prijsstijging)^MAX(0,D$4-prijspeil)*opslagfactor,0),""))</f>
      </c>
      <c r="E67" s="12">
        <f>IF(OR(Onderhoudsregels!$G67="",Onderhoudsregels!$M67=""),"",IF(AND(E$4&gt;=Onderhoudsregels!$G67,IF(Onderhoudsregels!$H67="",E$4=Onderhoudsregels!$G67,MOD(E$4-Onderhoudsregels!$G67,Onderhoudsregels!$H67)=0)),ROUND(Onderhoudsregels!$M67*(1+prijsstijging)^MAX(0,E$4-prijspeil)*opslagfactor,0),""))</f>
      </c>
      <c r="F67" s="12">
        <f>IF(OR(Onderhoudsregels!$G67="",Onderhoudsregels!$M67=""),"",IF(AND(F$4&gt;=Onderhoudsregels!$G67,IF(Onderhoudsregels!$H67="",F$4=Onderhoudsregels!$G67,MOD(F$4-Onderhoudsregels!$G67,Onderhoudsregels!$H67)=0)),ROUND(Onderhoudsregels!$M67*(1+prijsstijging)^MAX(0,F$4-prijspeil)*opslagfactor,0),""))</f>
      </c>
      <c r="G67" s="12">
        <f>IF(OR(Onderhoudsregels!$G67="",Onderhoudsregels!$M67=""),"",IF(AND(G$4&gt;=Onderhoudsregels!$G67,IF(Onderhoudsregels!$H67="",G$4=Onderhoudsregels!$G67,MOD(G$4-Onderhoudsregels!$G67,Onderhoudsregels!$H67)=0)),ROUND(Onderhoudsregels!$M67*(1+prijsstijging)^MAX(0,G$4-prijspeil)*opslagfactor,0),""))</f>
      </c>
      <c r="H67" s="12">
        <f>IF(OR(Onderhoudsregels!$G67="",Onderhoudsregels!$M67=""),"",IF(AND(H$4&gt;=Onderhoudsregels!$G67,IF(Onderhoudsregels!$H67="",H$4=Onderhoudsregels!$G67,MOD(H$4-Onderhoudsregels!$G67,Onderhoudsregels!$H67)=0)),ROUND(Onderhoudsregels!$M67*(1+prijsstijging)^MAX(0,H$4-prijspeil)*opslagfactor,0),""))</f>
      </c>
      <c r="I67" s="12">
        <f>IF(OR(Onderhoudsregels!$G67="",Onderhoudsregels!$M67=""),"",IF(AND(I$4&gt;=Onderhoudsregels!$G67,IF(Onderhoudsregels!$H67="",I$4=Onderhoudsregels!$G67,MOD(I$4-Onderhoudsregels!$G67,Onderhoudsregels!$H67)=0)),ROUND(Onderhoudsregels!$M67*(1+prijsstijging)^MAX(0,I$4-prijspeil)*opslagfactor,0),""))</f>
      </c>
      <c r="J67" s="12">
        <f>IF(OR(Onderhoudsregels!$G67="",Onderhoudsregels!$M67=""),"",IF(AND(J$4&gt;=Onderhoudsregels!$G67,IF(Onderhoudsregels!$H67="",J$4=Onderhoudsregels!$G67,MOD(J$4-Onderhoudsregels!$G67,Onderhoudsregels!$H67)=0)),ROUND(Onderhoudsregels!$M67*(1+prijsstijging)^MAX(0,J$4-prijspeil)*opslagfactor,0),""))</f>
      </c>
      <c r="K67" s="12">
        <f>IF(OR(Onderhoudsregels!$G67="",Onderhoudsregels!$M67=""),"",IF(AND(K$4&gt;=Onderhoudsregels!$G67,IF(Onderhoudsregels!$H67="",K$4=Onderhoudsregels!$G67,MOD(K$4-Onderhoudsregels!$G67,Onderhoudsregels!$H67)=0)),ROUND(Onderhoudsregels!$M67*(1+prijsstijging)^MAX(0,K$4-prijspeil)*opslagfactor,0),""))</f>
      </c>
      <c r="L67" s="12">
        <f>IF(OR(Onderhoudsregels!$G67="",Onderhoudsregels!$M67=""),"",IF(AND(L$4&gt;=Onderhoudsregels!$G67,IF(Onderhoudsregels!$H67="",L$4=Onderhoudsregels!$G67,MOD(L$4-Onderhoudsregels!$G67,Onderhoudsregels!$H67)=0)),ROUND(Onderhoudsregels!$M67*(1+prijsstijging)^MAX(0,L$4-prijspeil)*opslagfactor,0),""))</f>
      </c>
      <c r="M67" s="12">
        <f>IF(OR(Onderhoudsregels!$G67="",Onderhoudsregels!$M67=""),"",IF(AND(M$4&gt;=Onderhoudsregels!$G67,IF(Onderhoudsregels!$H67="",M$4=Onderhoudsregels!$G67,MOD(M$4-Onderhoudsregels!$G67,Onderhoudsregels!$H67)=0)),ROUND(Onderhoudsregels!$M67*(1+prijsstijging)^MAX(0,M$4-prijspeil)*opslagfactor,0),""))</f>
      </c>
    </row>
    <row r="68">
      <c r="A68" s="11">
        <f>IF(Onderhoudsregels!$E68="","",Onderhoudsregels!$A68&amp;"")</f>
      </c>
      <c r="B68" s="11">
        <f>IF(Onderhoudsregels!$E68="","",Onderhoudsregels!$B68&amp;"")</f>
      </c>
      <c r="C68" s="11">
        <f>IF(Onderhoudsregels!$E68="","",Onderhoudsregels!$E68)</f>
      </c>
      <c r="D68" s="12">
        <f>IF(OR(Onderhoudsregels!$G68="",Onderhoudsregels!$M68=""),"",IF(AND(D$4&gt;=Onderhoudsregels!$G68,IF(Onderhoudsregels!$H68="",D$4=Onderhoudsregels!$G68,MOD(D$4-Onderhoudsregels!$G68,Onderhoudsregels!$H68)=0)),ROUND(Onderhoudsregels!$M68*(1+prijsstijging)^MAX(0,D$4-prijspeil)*opslagfactor,0),""))</f>
      </c>
      <c r="E68" s="12">
        <f>IF(OR(Onderhoudsregels!$G68="",Onderhoudsregels!$M68=""),"",IF(AND(E$4&gt;=Onderhoudsregels!$G68,IF(Onderhoudsregels!$H68="",E$4=Onderhoudsregels!$G68,MOD(E$4-Onderhoudsregels!$G68,Onderhoudsregels!$H68)=0)),ROUND(Onderhoudsregels!$M68*(1+prijsstijging)^MAX(0,E$4-prijspeil)*opslagfactor,0),""))</f>
      </c>
      <c r="F68" s="12">
        <f>IF(OR(Onderhoudsregels!$G68="",Onderhoudsregels!$M68=""),"",IF(AND(F$4&gt;=Onderhoudsregels!$G68,IF(Onderhoudsregels!$H68="",F$4=Onderhoudsregels!$G68,MOD(F$4-Onderhoudsregels!$G68,Onderhoudsregels!$H68)=0)),ROUND(Onderhoudsregels!$M68*(1+prijsstijging)^MAX(0,F$4-prijspeil)*opslagfactor,0),""))</f>
      </c>
      <c r="G68" s="12">
        <f>IF(OR(Onderhoudsregels!$G68="",Onderhoudsregels!$M68=""),"",IF(AND(G$4&gt;=Onderhoudsregels!$G68,IF(Onderhoudsregels!$H68="",G$4=Onderhoudsregels!$G68,MOD(G$4-Onderhoudsregels!$G68,Onderhoudsregels!$H68)=0)),ROUND(Onderhoudsregels!$M68*(1+prijsstijging)^MAX(0,G$4-prijspeil)*opslagfactor,0),""))</f>
      </c>
      <c r="H68" s="12">
        <f>IF(OR(Onderhoudsregels!$G68="",Onderhoudsregels!$M68=""),"",IF(AND(H$4&gt;=Onderhoudsregels!$G68,IF(Onderhoudsregels!$H68="",H$4=Onderhoudsregels!$G68,MOD(H$4-Onderhoudsregels!$G68,Onderhoudsregels!$H68)=0)),ROUND(Onderhoudsregels!$M68*(1+prijsstijging)^MAX(0,H$4-prijspeil)*opslagfactor,0),""))</f>
      </c>
      <c r="I68" s="12">
        <f>IF(OR(Onderhoudsregels!$G68="",Onderhoudsregels!$M68=""),"",IF(AND(I$4&gt;=Onderhoudsregels!$G68,IF(Onderhoudsregels!$H68="",I$4=Onderhoudsregels!$G68,MOD(I$4-Onderhoudsregels!$G68,Onderhoudsregels!$H68)=0)),ROUND(Onderhoudsregels!$M68*(1+prijsstijging)^MAX(0,I$4-prijspeil)*opslagfactor,0),""))</f>
      </c>
      <c r="J68" s="12">
        <f>IF(OR(Onderhoudsregels!$G68="",Onderhoudsregels!$M68=""),"",IF(AND(J$4&gt;=Onderhoudsregels!$G68,IF(Onderhoudsregels!$H68="",J$4=Onderhoudsregels!$G68,MOD(J$4-Onderhoudsregels!$G68,Onderhoudsregels!$H68)=0)),ROUND(Onderhoudsregels!$M68*(1+prijsstijging)^MAX(0,J$4-prijspeil)*opslagfactor,0),""))</f>
      </c>
      <c r="K68" s="12">
        <f>IF(OR(Onderhoudsregels!$G68="",Onderhoudsregels!$M68=""),"",IF(AND(K$4&gt;=Onderhoudsregels!$G68,IF(Onderhoudsregels!$H68="",K$4=Onderhoudsregels!$G68,MOD(K$4-Onderhoudsregels!$G68,Onderhoudsregels!$H68)=0)),ROUND(Onderhoudsregels!$M68*(1+prijsstijging)^MAX(0,K$4-prijspeil)*opslagfactor,0),""))</f>
      </c>
      <c r="L68" s="12">
        <f>IF(OR(Onderhoudsregels!$G68="",Onderhoudsregels!$M68=""),"",IF(AND(L$4&gt;=Onderhoudsregels!$G68,IF(Onderhoudsregels!$H68="",L$4=Onderhoudsregels!$G68,MOD(L$4-Onderhoudsregels!$G68,Onderhoudsregels!$H68)=0)),ROUND(Onderhoudsregels!$M68*(1+prijsstijging)^MAX(0,L$4-prijspeil)*opslagfactor,0),""))</f>
      </c>
      <c r="M68" s="12">
        <f>IF(OR(Onderhoudsregels!$G68="",Onderhoudsregels!$M68=""),"",IF(AND(M$4&gt;=Onderhoudsregels!$G68,IF(Onderhoudsregels!$H68="",M$4=Onderhoudsregels!$G68,MOD(M$4-Onderhoudsregels!$G68,Onderhoudsregels!$H68)=0)),ROUND(Onderhoudsregels!$M68*(1+prijsstijging)^MAX(0,M$4-prijspeil)*opslagfactor,0),""))</f>
      </c>
    </row>
    <row r="69">
      <c r="A69" s="11">
        <f>IF(Onderhoudsregels!$E69="","",Onderhoudsregels!$A69&amp;"")</f>
      </c>
      <c r="B69" s="11">
        <f>IF(Onderhoudsregels!$E69="","",Onderhoudsregels!$B69&amp;"")</f>
      </c>
      <c r="C69" s="11">
        <f>IF(Onderhoudsregels!$E69="","",Onderhoudsregels!$E69)</f>
      </c>
      <c r="D69" s="12">
        <f>IF(OR(Onderhoudsregels!$G69="",Onderhoudsregels!$M69=""),"",IF(AND(D$4&gt;=Onderhoudsregels!$G69,IF(Onderhoudsregels!$H69="",D$4=Onderhoudsregels!$G69,MOD(D$4-Onderhoudsregels!$G69,Onderhoudsregels!$H69)=0)),ROUND(Onderhoudsregels!$M69*(1+prijsstijging)^MAX(0,D$4-prijspeil)*opslagfactor,0),""))</f>
      </c>
      <c r="E69" s="12">
        <f>IF(OR(Onderhoudsregels!$G69="",Onderhoudsregels!$M69=""),"",IF(AND(E$4&gt;=Onderhoudsregels!$G69,IF(Onderhoudsregels!$H69="",E$4=Onderhoudsregels!$G69,MOD(E$4-Onderhoudsregels!$G69,Onderhoudsregels!$H69)=0)),ROUND(Onderhoudsregels!$M69*(1+prijsstijging)^MAX(0,E$4-prijspeil)*opslagfactor,0),""))</f>
      </c>
      <c r="F69" s="12">
        <f>IF(OR(Onderhoudsregels!$G69="",Onderhoudsregels!$M69=""),"",IF(AND(F$4&gt;=Onderhoudsregels!$G69,IF(Onderhoudsregels!$H69="",F$4=Onderhoudsregels!$G69,MOD(F$4-Onderhoudsregels!$G69,Onderhoudsregels!$H69)=0)),ROUND(Onderhoudsregels!$M69*(1+prijsstijging)^MAX(0,F$4-prijspeil)*opslagfactor,0),""))</f>
      </c>
      <c r="G69" s="12">
        <f>IF(OR(Onderhoudsregels!$G69="",Onderhoudsregels!$M69=""),"",IF(AND(G$4&gt;=Onderhoudsregels!$G69,IF(Onderhoudsregels!$H69="",G$4=Onderhoudsregels!$G69,MOD(G$4-Onderhoudsregels!$G69,Onderhoudsregels!$H69)=0)),ROUND(Onderhoudsregels!$M69*(1+prijsstijging)^MAX(0,G$4-prijspeil)*opslagfactor,0),""))</f>
      </c>
      <c r="H69" s="12">
        <f>IF(OR(Onderhoudsregels!$G69="",Onderhoudsregels!$M69=""),"",IF(AND(H$4&gt;=Onderhoudsregels!$G69,IF(Onderhoudsregels!$H69="",H$4=Onderhoudsregels!$G69,MOD(H$4-Onderhoudsregels!$G69,Onderhoudsregels!$H69)=0)),ROUND(Onderhoudsregels!$M69*(1+prijsstijging)^MAX(0,H$4-prijspeil)*opslagfactor,0),""))</f>
      </c>
      <c r="I69" s="12">
        <f>IF(OR(Onderhoudsregels!$G69="",Onderhoudsregels!$M69=""),"",IF(AND(I$4&gt;=Onderhoudsregels!$G69,IF(Onderhoudsregels!$H69="",I$4=Onderhoudsregels!$G69,MOD(I$4-Onderhoudsregels!$G69,Onderhoudsregels!$H69)=0)),ROUND(Onderhoudsregels!$M69*(1+prijsstijging)^MAX(0,I$4-prijspeil)*opslagfactor,0),""))</f>
      </c>
      <c r="J69" s="12">
        <f>IF(OR(Onderhoudsregels!$G69="",Onderhoudsregels!$M69=""),"",IF(AND(J$4&gt;=Onderhoudsregels!$G69,IF(Onderhoudsregels!$H69="",J$4=Onderhoudsregels!$G69,MOD(J$4-Onderhoudsregels!$G69,Onderhoudsregels!$H69)=0)),ROUND(Onderhoudsregels!$M69*(1+prijsstijging)^MAX(0,J$4-prijspeil)*opslagfactor,0),""))</f>
      </c>
      <c r="K69" s="12">
        <f>IF(OR(Onderhoudsregels!$G69="",Onderhoudsregels!$M69=""),"",IF(AND(K$4&gt;=Onderhoudsregels!$G69,IF(Onderhoudsregels!$H69="",K$4=Onderhoudsregels!$G69,MOD(K$4-Onderhoudsregels!$G69,Onderhoudsregels!$H69)=0)),ROUND(Onderhoudsregels!$M69*(1+prijsstijging)^MAX(0,K$4-prijspeil)*opslagfactor,0),""))</f>
      </c>
      <c r="L69" s="12">
        <f>IF(OR(Onderhoudsregels!$G69="",Onderhoudsregels!$M69=""),"",IF(AND(L$4&gt;=Onderhoudsregels!$G69,IF(Onderhoudsregels!$H69="",L$4=Onderhoudsregels!$G69,MOD(L$4-Onderhoudsregels!$G69,Onderhoudsregels!$H69)=0)),ROUND(Onderhoudsregels!$M69*(1+prijsstijging)^MAX(0,L$4-prijspeil)*opslagfactor,0),""))</f>
      </c>
      <c r="M69" s="12">
        <f>IF(OR(Onderhoudsregels!$G69="",Onderhoudsregels!$M69=""),"",IF(AND(M$4&gt;=Onderhoudsregels!$G69,IF(Onderhoudsregels!$H69="",M$4=Onderhoudsregels!$G69,MOD(M$4-Onderhoudsregels!$G69,Onderhoudsregels!$H69)=0)),ROUND(Onderhoudsregels!$M69*(1+prijsstijging)^MAX(0,M$4-prijspeil)*opslagfactor,0),""))</f>
      </c>
    </row>
    <row r="70">
      <c r="A70" s="11">
        <f>IF(Onderhoudsregels!$E70="","",Onderhoudsregels!$A70&amp;"")</f>
      </c>
      <c r="B70" s="11">
        <f>IF(Onderhoudsregels!$E70="","",Onderhoudsregels!$B70&amp;"")</f>
      </c>
      <c r="C70" s="11">
        <f>IF(Onderhoudsregels!$E70="","",Onderhoudsregels!$E70)</f>
      </c>
      <c r="D70" s="12">
        <f>IF(OR(Onderhoudsregels!$G70="",Onderhoudsregels!$M70=""),"",IF(AND(D$4&gt;=Onderhoudsregels!$G70,IF(Onderhoudsregels!$H70="",D$4=Onderhoudsregels!$G70,MOD(D$4-Onderhoudsregels!$G70,Onderhoudsregels!$H70)=0)),ROUND(Onderhoudsregels!$M70*(1+prijsstijging)^MAX(0,D$4-prijspeil)*opslagfactor,0),""))</f>
      </c>
      <c r="E70" s="12">
        <f>IF(OR(Onderhoudsregels!$G70="",Onderhoudsregels!$M70=""),"",IF(AND(E$4&gt;=Onderhoudsregels!$G70,IF(Onderhoudsregels!$H70="",E$4=Onderhoudsregels!$G70,MOD(E$4-Onderhoudsregels!$G70,Onderhoudsregels!$H70)=0)),ROUND(Onderhoudsregels!$M70*(1+prijsstijging)^MAX(0,E$4-prijspeil)*opslagfactor,0),""))</f>
      </c>
      <c r="F70" s="12">
        <f>IF(OR(Onderhoudsregels!$G70="",Onderhoudsregels!$M70=""),"",IF(AND(F$4&gt;=Onderhoudsregels!$G70,IF(Onderhoudsregels!$H70="",F$4=Onderhoudsregels!$G70,MOD(F$4-Onderhoudsregels!$G70,Onderhoudsregels!$H70)=0)),ROUND(Onderhoudsregels!$M70*(1+prijsstijging)^MAX(0,F$4-prijspeil)*opslagfactor,0),""))</f>
      </c>
      <c r="G70" s="12">
        <f>IF(OR(Onderhoudsregels!$G70="",Onderhoudsregels!$M70=""),"",IF(AND(G$4&gt;=Onderhoudsregels!$G70,IF(Onderhoudsregels!$H70="",G$4=Onderhoudsregels!$G70,MOD(G$4-Onderhoudsregels!$G70,Onderhoudsregels!$H70)=0)),ROUND(Onderhoudsregels!$M70*(1+prijsstijging)^MAX(0,G$4-prijspeil)*opslagfactor,0),""))</f>
      </c>
      <c r="H70" s="12">
        <f>IF(OR(Onderhoudsregels!$G70="",Onderhoudsregels!$M70=""),"",IF(AND(H$4&gt;=Onderhoudsregels!$G70,IF(Onderhoudsregels!$H70="",H$4=Onderhoudsregels!$G70,MOD(H$4-Onderhoudsregels!$G70,Onderhoudsregels!$H70)=0)),ROUND(Onderhoudsregels!$M70*(1+prijsstijging)^MAX(0,H$4-prijspeil)*opslagfactor,0),""))</f>
      </c>
      <c r="I70" s="12">
        <f>IF(OR(Onderhoudsregels!$G70="",Onderhoudsregels!$M70=""),"",IF(AND(I$4&gt;=Onderhoudsregels!$G70,IF(Onderhoudsregels!$H70="",I$4=Onderhoudsregels!$G70,MOD(I$4-Onderhoudsregels!$G70,Onderhoudsregels!$H70)=0)),ROUND(Onderhoudsregels!$M70*(1+prijsstijging)^MAX(0,I$4-prijspeil)*opslagfactor,0),""))</f>
      </c>
      <c r="J70" s="12">
        <f>IF(OR(Onderhoudsregels!$G70="",Onderhoudsregels!$M70=""),"",IF(AND(J$4&gt;=Onderhoudsregels!$G70,IF(Onderhoudsregels!$H70="",J$4=Onderhoudsregels!$G70,MOD(J$4-Onderhoudsregels!$G70,Onderhoudsregels!$H70)=0)),ROUND(Onderhoudsregels!$M70*(1+prijsstijging)^MAX(0,J$4-prijspeil)*opslagfactor,0),""))</f>
      </c>
      <c r="K70" s="12">
        <f>IF(OR(Onderhoudsregels!$G70="",Onderhoudsregels!$M70=""),"",IF(AND(K$4&gt;=Onderhoudsregels!$G70,IF(Onderhoudsregels!$H70="",K$4=Onderhoudsregels!$G70,MOD(K$4-Onderhoudsregels!$G70,Onderhoudsregels!$H70)=0)),ROUND(Onderhoudsregels!$M70*(1+prijsstijging)^MAX(0,K$4-prijspeil)*opslagfactor,0),""))</f>
      </c>
      <c r="L70" s="12">
        <f>IF(OR(Onderhoudsregels!$G70="",Onderhoudsregels!$M70=""),"",IF(AND(L$4&gt;=Onderhoudsregels!$G70,IF(Onderhoudsregels!$H70="",L$4=Onderhoudsregels!$G70,MOD(L$4-Onderhoudsregels!$G70,Onderhoudsregels!$H70)=0)),ROUND(Onderhoudsregels!$M70*(1+prijsstijging)^MAX(0,L$4-prijspeil)*opslagfactor,0),""))</f>
      </c>
      <c r="M70" s="12">
        <f>IF(OR(Onderhoudsregels!$G70="",Onderhoudsregels!$M70=""),"",IF(AND(M$4&gt;=Onderhoudsregels!$G70,IF(Onderhoudsregels!$H70="",M$4=Onderhoudsregels!$G70,MOD(M$4-Onderhoudsregels!$G70,Onderhoudsregels!$H70)=0)),ROUND(Onderhoudsregels!$M70*(1+prijsstijging)^MAX(0,M$4-prijspeil)*opslagfactor,0),""))</f>
      </c>
    </row>
    <row r="71">
      <c r="A71" s="11">
        <f>IF(Onderhoudsregels!$E71="","",Onderhoudsregels!$A71&amp;"")</f>
      </c>
      <c r="B71" s="11">
        <f>IF(Onderhoudsregels!$E71="","",Onderhoudsregels!$B71&amp;"")</f>
      </c>
      <c r="C71" s="11">
        <f>IF(Onderhoudsregels!$E71="","",Onderhoudsregels!$E71)</f>
      </c>
      <c r="D71" s="12">
        <f>IF(OR(Onderhoudsregels!$G71="",Onderhoudsregels!$M71=""),"",IF(AND(D$4&gt;=Onderhoudsregels!$G71,IF(Onderhoudsregels!$H71="",D$4=Onderhoudsregels!$G71,MOD(D$4-Onderhoudsregels!$G71,Onderhoudsregels!$H71)=0)),ROUND(Onderhoudsregels!$M71*(1+prijsstijging)^MAX(0,D$4-prijspeil)*opslagfactor,0),""))</f>
      </c>
      <c r="E71" s="12">
        <f>IF(OR(Onderhoudsregels!$G71="",Onderhoudsregels!$M71=""),"",IF(AND(E$4&gt;=Onderhoudsregels!$G71,IF(Onderhoudsregels!$H71="",E$4=Onderhoudsregels!$G71,MOD(E$4-Onderhoudsregels!$G71,Onderhoudsregels!$H71)=0)),ROUND(Onderhoudsregels!$M71*(1+prijsstijging)^MAX(0,E$4-prijspeil)*opslagfactor,0),""))</f>
      </c>
      <c r="F71" s="12">
        <f>IF(OR(Onderhoudsregels!$G71="",Onderhoudsregels!$M71=""),"",IF(AND(F$4&gt;=Onderhoudsregels!$G71,IF(Onderhoudsregels!$H71="",F$4=Onderhoudsregels!$G71,MOD(F$4-Onderhoudsregels!$G71,Onderhoudsregels!$H71)=0)),ROUND(Onderhoudsregels!$M71*(1+prijsstijging)^MAX(0,F$4-prijspeil)*opslagfactor,0),""))</f>
      </c>
      <c r="G71" s="12">
        <f>IF(OR(Onderhoudsregels!$G71="",Onderhoudsregels!$M71=""),"",IF(AND(G$4&gt;=Onderhoudsregels!$G71,IF(Onderhoudsregels!$H71="",G$4=Onderhoudsregels!$G71,MOD(G$4-Onderhoudsregels!$G71,Onderhoudsregels!$H71)=0)),ROUND(Onderhoudsregels!$M71*(1+prijsstijging)^MAX(0,G$4-prijspeil)*opslagfactor,0),""))</f>
      </c>
      <c r="H71" s="12">
        <f>IF(OR(Onderhoudsregels!$G71="",Onderhoudsregels!$M71=""),"",IF(AND(H$4&gt;=Onderhoudsregels!$G71,IF(Onderhoudsregels!$H71="",H$4=Onderhoudsregels!$G71,MOD(H$4-Onderhoudsregels!$G71,Onderhoudsregels!$H71)=0)),ROUND(Onderhoudsregels!$M71*(1+prijsstijging)^MAX(0,H$4-prijspeil)*opslagfactor,0),""))</f>
      </c>
      <c r="I71" s="12">
        <f>IF(OR(Onderhoudsregels!$G71="",Onderhoudsregels!$M71=""),"",IF(AND(I$4&gt;=Onderhoudsregels!$G71,IF(Onderhoudsregels!$H71="",I$4=Onderhoudsregels!$G71,MOD(I$4-Onderhoudsregels!$G71,Onderhoudsregels!$H71)=0)),ROUND(Onderhoudsregels!$M71*(1+prijsstijging)^MAX(0,I$4-prijspeil)*opslagfactor,0),""))</f>
      </c>
      <c r="J71" s="12">
        <f>IF(OR(Onderhoudsregels!$G71="",Onderhoudsregels!$M71=""),"",IF(AND(J$4&gt;=Onderhoudsregels!$G71,IF(Onderhoudsregels!$H71="",J$4=Onderhoudsregels!$G71,MOD(J$4-Onderhoudsregels!$G71,Onderhoudsregels!$H71)=0)),ROUND(Onderhoudsregels!$M71*(1+prijsstijging)^MAX(0,J$4-prijspeil)*opslagfactor,0),""))</f>
      </c>
      <c r="K71" s="12">
        <f>IF(OR(Onderhoudsregels!$G71="",Onderhoudsregels!$M71=""),"",IF(AND(K$4&gt;=Onderhoudsregels!$G71,IF(Onderhoudsregels!$H71="",K$4=Onderhoudsregels!$G71,MOD(K$4-Onderhoudsregels!$G71,Onderhoudsregels!$H71)=0)),ROUND(Onderhoudsregels!$M71*(1+prijsstijging)^MAX(0,K$4-prijspeil)*opslagfactor,0),""))</f>
      </c>
      <c r="L71" s="12">
        <f>IF(OR(Onderhoudsregels!$G71="",Onderhoudsregels!$M71=""),"",IF(AND(L$4&gt;=Onderhoudsregels!$G71,IF(Onderhoudsregels!$H71="",L$4=Onderhoudsregels!$G71,MOD(L$4-Onderhoudsregels!$G71,Onderhoudsregels!$H71)=0)),ROUND(Onderhoudsregels!$M71*(1+prijsstijging)^MAX(0,L$4-prijspeil)*opslagfactor,0),""))</f>
      </c>
      <c r="M71" s="12">
        <f>IF(OR(Onderhoudsregels!$G71="",Onderhoudsregels!$M71=""),"",IF(AND(M$4&gt;=Onderhoudsregels!$G71,IF(Onderhoudsregels!$H71="",M$4=Onderhoudsregels!$G71,MOD(M$4-Onderhoudsregels!$G71,Onderhoudsregels!$H71)=0)),ROUND(Onderhoudsregels!$M71*(1+prijsstijging)^MAX(0,M$4-prijspeil)*opslagfactor,0),""))</f>
      </c>
    </row>
    <row r="72">
      <c r="A72" s="11">
        <f>IF(Onderhoudsregels!$E72="","",Onderhoudsregels!$A72&amp;"")</f>
      </c>
      <c r="B72" s="11">
        <f>IF(Onderhoudsregels!$E72="","",Onderhoudsregels!$B72&amp;"")</f>
      </c>
      <c r="C72" s="11">
        <f>IF(Onderhoudsregels!$E72="","",Onderhoudsregels!$E72)</f>
      </c>
      <c r="D72" s="12">
        <f>IF(OR(Onderhoudsregels!$G72="",Onderhoudsregels!$M72=""),"",IF(AND(D$4&gt;=Onderhoudsregels!$G72,IF(Onderhoudsregels!$H72="",D$4=Onderhoudsregels!$G72,MOD(D$4-Onderhoudsregels!$G72,Onderhoudsregels!$H72)=0)),ROUND(Onderhoudsregels!$M72*(1+prijsstijging)^MAX(0,D$4-prijspeil)*opslagfactor,0),""))</f>
      </c>
      <c r="E72" s="12">
        <f>IF(OR(Onderhoudsregels!$G72="",Onderhoudsregels!$M72=""),"",IF(AND(E$4&gt;=Onderhoudsregels!$G72,IF(Onderhoudsregels!$H72="",E$4=Onderhoudsregels!$G72,MOD(E$4-Onderhoudsregels!$G72,Onderhoudsregels!$H72)=0)),ROUND(Onderhoudsregels!$M72*(1+prijsstijging)^MAX(0,E$4-prijspeil)*opslagfactor,0),""))</f>
      </c>
      <c r="F72" s="12">
        <f>IF(OR(Onderhoudsregels!$G72="",Onderhoudsregels!$M72=""),"",IF(AND(F$4&gt;=Onderhoudsregels!$G72,IF(Onderhoudsregels!$H72="",F$4=Onderhoudsregels!$G72,MOD(F$4-Onderhoudsregels!$G72,Onderhoudsregels!$H72)=0)),ROUND(Onderhoudsregels!$M72*(1+prijsstijging)^MAX(0,F$4-prijspeil)*opslagfactor,0),""))</f>
      </c>
      <c r="G72" s="12">
        <f>IF(OR(Onderhoudsregels!$G72="",Onderhoudsregels!$M72=""),"",IF(AND(G$4&gt;=Onderhoudsregels!$G72,IF(Onderhoudsregels!$H72="",G$4=Onderhoudsregels!$G72,MOD(G$4-Onderhoudsregels!$G72,Onderhoudsregels!$H72)=0)),ROUND(Onderhoudsregels!$M72*(1+prijsstijging)^MAX(0,G$4-prijspeil)*opslagfactor,0),""))</f>
      </c>
      <c r="H72" s="12">
        <f>IF(OR(Onderhoudsregels!$G72="",Onderhoudsregels!$M72=""),"",IF(AND(H$4&gt;=Onderhoudsregels!$G72,IF(Onderhoudsregels!$H72="",H$4=Onderhoudsregels!$G72,MOD(H$4-Onderhoudsregels!$G72,Onderhoudsregels!$H72)=0)),ROUND(Onderhoudsregels!$M72*(1+prijsstijging)^MAX(0,H$4-prijspeil)*opslagfactor,0),""))</f>
      </c>
      <c r="I72" s="12">
        <f>IF(OR(Onderhoudsregels!$G72="",Onderhoudsregels!$M72=""),"",IF(AND(I$4&gt;=Onderhoudsregels!$G72,IF(Onderhoudsregels!$H72="",I$4=Onderhoudsregels!$G72,MOD(I$4-Onderhoudsregels!$G72,Onderhoudsregels!$H72)=0)),ROUND(Onderhoudsregels!$M72*(1+prijsstijging)^MAX(0,I$4-prijspeil)*opslagfactor,0),""))</f>
      </c>
      <c r="J72" s="12">
        <f>IF(OR(Onderhoudsregels!$G72="",Onderhoudsregels!$M72=""),"",IF(AND(J$4&gt;=Onderhoudsregels!$G72,IF(Onderhoudsregels!$H72="",J$4=Onderhoudsregels!$G72,MOD(J$4-Onderhoudsregels!$G72,Onderhoudsregels!$H72)=0)),ROUND(Onderhoudsregels!$M72*(1+prijsstijging)^MAX(0,J$4-prijspeil)*opslagfactor,0),""))</f>
      </c>
      <c r="K72" s="12">
        <f>IF(OR(Onderhoudsregels!$G72="",Onderhoudsregels!$M72=""),"",IF(AND(K$4&gt;=Onderhoudsregels!$G72,IF(Onderhoudsregels!$H72="",K$4=Onderhoudsregels!$G72,MOD(K$4-Onderhoudsregels!$G72,Onderhoudsregels!$H72)=0)),ROUND(Onderhoudsregels!$M72*(1+prijsstijging)^MAX(0,K$4-prijspeil)*opslagfactor,0),""))</f>
      </c>
      <c r="L72" s="12">
        <f>IF(OR(Onderhoudsregels!$G72="",Onderhoudsregels!$M72=""),"",IF(AND(L$4&gt;=Onderhoudsregels!$G72,IF(Onderhoudsregels!$H72="",L$4=Onderhoudsregels!$G72,MOD(L$4-Onderhoudsregels!$G72,Onderhoudsregels!$H72)=0)),ROUND(Onderhoudsregels!$M72*(1+prijsstijging)^MAX(0,L$4-prijspeil)*opslagfactor,0),""))</f>
      </c>
      <c r="M72" s="12">
        <f>IF(OR(Onderhoudsregels!$G72="",Onderhoudsregels!$M72=""),"",IF(AND(M$4&gt;=Onderhoudsregels!$G72,IF(Onderhoudsregels!$H72="",M$4=Onderhoudsregels!$G72,MOD(M$4-Onderhoudsregels!$G72,Onderhoudsregels!$H72)=0)),ROUND(Onderhoudsregels!$M72*(1+prijsstijging)^MAX(0,M$4-prijspeil)*opslagfactor,0),""))</f>
      </c>
    </row>
    <row r="73">
      <c r="A73" s="11">
        <f>IF(Onderhoudsregels!$E73="","",Onderhoudsregels!$A73&amp;"")</f>
      </c>
      <c r="B73" s="11">
        <f>IF(Onderhoudsregels!$E73="","",Onderhoudsregels!$B73&amp;"")</f>
      </c>
      <c r="C73" s="11">
        <f>IF(Onderhoudsregels!$E73="","",Onderhoudsregels!$E73)</f>
      </c>
      <c r="D73" s="12">
        <f>IF(OR(Onderhoudsregels!$G73="",Onderhoudsregels!$M73=""),"",IF(AND(D$4&gt;=Onderhoudsregels!$G73,IF(Onderhoudsregels!$H73="",D$4=Onderhoudsregels!$G73,MOD(D$4-Onderhoudsregels!$G73,Onderhoudsregels!$H73)=0)),ROUND(Onderhoudsregels!$M73*(1+prijsstijging)^MAX(0,D$4-prijspeil)*opslagfactor,0),""))</f>
      </c>
      <c r="E73" s="12">
        <f>IF(OR(Onderhoudsregels!$G73="",Onderhoudsregels!$M73=""),"",IF(AND(E$4&gt;=Onderhoudsregels!$G73,IF(Onderhoudsregels!$H73="",E$4=Onderhoudsregels!$G73,MOD(E$4-Onderhoudsregels!$G73,Onderhoudsregels!$H73)=0)),ROUND(Onderhoudsregels!$M73*(1+prijsstijging)^MAX(0,E$4-prijspeil)*opslagfactor,0),""))</f>
      </c>
      <c r="F73" s="12">
        <f>IF(OR(Onderhoudsregels!$G73="",Onderhoudsregels!$M73=""),"",IF(AND(F$4&gt;=Onderhoudsregels!$G73,IF(Onderhoudsregels!$H73="",F$4=Onderhoudsregels!$G73,MOD(F$4-Onderhoudsregels!$G73,Onderhoudsregels!$H73)=0)),ROUND(Onderhoudsregels!$M73*(1+prijsstijging)^MAX(0,F$4-prijspeil)*opslagfactor,0),""))</f>
      </c>
      <c r="G73" s="12">
        <f>IF(OR(Onderhoudsregels!$G73="",Onderhoudsregels!$M73=""),"",IF(AND(G$4&gt;=Onderhoudsregels!$G73,IF(Onderhoudsregels!$H73="",G$4=Onderhoudsregels!$G73,MOD(G$4-Onderhoudsregels!$G73,Onderhoudsregels!$H73)=0)),ROUND(Onderhoudsregels!$M73*(1+prijsstijging)^MAX(0,G$4-prijspeil)*opslagfactor,0),""))</f>
      </c>
      <c r="H73" s="12">
        <f>IF(OR(Onderhoudsregels!$G73="",Onderhoudsregels!$M73=""),"",IF(AND(H$4&gt;=Onderhoudsregels!$G73,IF(Onderhoudsregels!$H73="",H$4=Onderhoudsregels!$G73,MOD(H$4-Onderhoudsregels!$G73,Onderhoudsregels!$H73)=0)),ROUND(Onderhoudsregels!$M73*(1+prijsstijging)^MAX(0,H$4-prijspeil)*opslagfactor,0),""))</f>
      </c>
      <c r="I73" s="12">
        <f>IF(OR(Onderhoudsregels!$G73="",Onderhoudsregels!$M73=""),"",IF(AND(I$4&gt;=Onderhoudsregels!$G73,IF(Onderhoudsregels!$H73="",I$4=Onderhoudsregels!$G73,MOD(I$4-Onderhoudsregels!$G73,Onderhoudsregels!$H73)=0)),ROUND(Onderhoudsregels!$M73*(1+prijsstijging)^MAX(0,I$4-prijspeil)*opslagfactor,0),""))</f>
      </c>
      <c r="J73" s="12">
        <f>IF(OR(Onderhoudsregels!$G73="",Onderhoudsregels!$M73=""),"",IF(AND(J$4&gt;=Onderhoudsregels!$G73,IF(Onderhoudsregels!$H73="",J$4=Onderhoudsregels!$G73,MOD(J$4-Onderhoudsregels!$G73,Onderhoudsregels!$H73)=0)),ROUND(Onderhoudsregels!$M73*(1+prijsstijging)^MAX(0,J$4-prijspeil)*opslagfactor,0),""))</f>
      </c>
      <c r="K73" s="12">
        <f>IF(OR(Onderhoudsregels!$G73="",Onderhoudsregels!$M73=""),"",IF(AND(K$4&gt;=Onderhoudsregels!$G73,IF(Onderhoudsregels!$H73="",K$4=Onderhoudsregels!$G73,MOD(K$4-Onderhoudsregels!$G73,Onderhoudsregels!$H73)=0)),ROUND(Onderhoudsregels!$M73*(1+prijsstijging)^MAX(0,K$4-prijspeil)*opslagfactor,0),""))</f>
      </c>
      <c r="L73" s="12">
        <f>IF(OR(Onderhoudsregels!$G73="",Onderhoudsregels!$M73=""),"",IF(AND(L$4&gt;=Onderhoudsregels!$G73,IF(Onderhoudsregels!$H73="",L$4=Onderhoudsregels!$G73,MOD(L$4-Onderhoudsregels!$G73,Onderhoudsregels!$H73)=0)),ROUND(Onderhoudsregels!$M73*(1+prijsstijging)^MAX(0,L$4-prijspeil)*opslagfactor,0),""))</f>
      </c>
      <c r="M73" s="12">
        <f>IF(OR(Onderhoudsregels!$G73="",Onderhoudsregels!$M73=""),"",IF(AND(M$4&gt;=Onderhoudsregels!$G73,IF(Onderhoudsregels!$H73="",M$4=Onderhoudsregels!$G73,MOD(M$4-Onderhoudsregels!$G73,Onderhoudsregels!$H73)=0)),ROUND(Onderhoudsregels!$M73*(1+prijsstijging)^MAX(0,M$4-prijspeil)*opslagfactor,0),""))</f>
      </c>
    </row>
    <row r="74">
      <c r="A74" s="11">
        <f>IF(Onderhoudsregels!$E74="","",Onderhoudsregels!$A74&amp;"")</f>
      </c>
      <c r="B74" s="11">
        <f>IF(Onderhoudsregels!$E74="","",Onderhoudsregels!$B74&amp;"")</f>
      </c>
      <c r="C74" s="11">
        <f>IF(Onderhoudsregels!$E74="","",Onderhoudsregels!$E74)</f>
      </c>
      <c r="D74" s="12">
        <f>IF(OR(Onderhoudsregels!$G74="",Onderhoudsregels!$M74=""),"",IF(AND(D$4&gt;=Onderhoudsregels!$G74,IF(Onderhoudsregels!$H74="",D$4=Onderhoudsregels!$G74,MOD(D$4-Onderhoudsregels!$G74,Onderhoudsregels!$H74)=0)),ROUND(Onderhoudsregels!$M74*(1+prijsstijging)^MAX(0,D$4-prijspeil)*opslagfactor,0),""))</f>
      </c>
      <c r="E74" s="12">
        <f>IF(OR(Onderhoudsregels!$G74="",Onderhoudsregels!$M74=""),"",IF(AND(E$4&gt;=Onderhoudsregels!$G74,IF(Onderhoudsregels!$H74="",E$4=Onderhoudsregels!$G74,MOD(E$4-Onderhoudsregels!$G74,Onderhoudsregels!$H74)=0)),ROUND(Onderhoudsregels!$M74*(1+prijsstijging)^MAX(0,E$4-prijspeil)*opslagfactor,0),""))</f>
      </c>
      <c r="F74" s="12">
        <f>IF(OR(Onderhoudsregels!$G74="",Onderhoudsregels!$M74=""),"",IF(AND(F$4&gt;=Onderhoudsregels!$G74,IF(Onderhoudsregels!$H74="",F$4=Onderhoudsregels!$G74,MOD(F$4-Onderhoudsregels!$G74,Onderhoudsregels!$H74)=0)),ROUND(Onderhoudsregels!$M74*(1+prijsstijging)^MAX(0,F$4-prijspeil)*opslagfactor,0),""))</f>
      </c>
      <c r="G74" s="12">
        <f>IF(OR(Onderhoudsregels!$G74="",Onderhoudsregels!$M74=""),"",IF(AND(G$4&gt;=Onderhoudsregels!$G74,IF(Onderhoudsregels!$H74="",G$4=Onderhoudsregels!$G74,MOD(G$4-Onderhoudsregels!$G74,Onderhoudsregels!$H74)=0)),ROUND(Onderhoudsregels!$M74*(1+prijsstijging)^MAX(0,G$4-prijspeil)*opslagfactor,0),""))</f>
      </c>
      <c r="H74" s="12">
        <f>IF(OR(Onderhoudsregels!$G74="",Onderhoudsregels!$M74=""),"",IF(AND(H$4&gt;=Onderhoudsregels!$G74,IF(Onderhoudsregels!$H74="",H$4=Onderhoudsregels!$G74,MOD(H$4-Onderhoudsregels!$G74,Onderhoudsregels!$H74)=0)),ROUND(Onderhoudsregels!$M74*(1+prijsstijging)^MAX(0,H$4-prijspeil)*opslagfactor,0),""))</f>
      </c>
      <c r="I74" s="12">
        <f>IF(OR(Onderhoudsregels!$G74="",Onderhoudsregels!$M74=""),"",IF(AND(I$4&gt;=Onderhoudsregels!$G74,IF(Onderhoudsregels!$H74="",I$4=Onderhoudsregels!$G74,MOD(I$4-Onderhoudsregels!$G74,Onderhoudsregels!$H74)=0)),ROUND(Onderhoudsregels!$M74*(1+prijsstijging)^MAX(0,I$4-prijspeil)*opslagfactor,0),""))</f>
      </c>
      <c r="J74" s="12">
        <f>IF(OR(Onderhoudsregels!$G74="",Onderhoudsregels!$M74=""),"",IF(AND(J$4&gt;=Onderhoudsregels!$G74,IF(Onderhoudsregels!$H74="",J$4=Onderhoudsregels!$G74,MOD(J$4-Onderhoudsregels!$G74,Onderhoudsregels!$H74)=0)),ROUND(Onderhoudsregels!$M74*(1+prijsstijging)^MAX(0,J$4-prijspeil)*opslagfactor,0),""))</f>
      </c>
      <c r="K74" s="12">
        <f>IF(OR(Onderhoudsregels!$G74="",Onderhoudsregels!$M74=""),"",IF(AND(K$4&gt;=Onderhoudsregels!$G74,IF(Onderhoudsregels!$H74="",K$4=Onderhoudsregels!$G74,MOD(K$4-Onderhoudsregels!$G74,Onderhoudsregels!$H74)=0)),ROUND(Onderhoudsregels!$M74*(1+prijsstijging)^MAX(0,K$4-prijspeil)*opslagfactor,0),""))</f>
      </c>
      <c r="L74" s="12">
        <f>IF(OR(Onderhoudsregels!$G74="",Onderhoudsregels!$M74=""),"",IF(AND(L$4&gt;=Onderhoudsregels!$G74,IF(Onderhoudsregels!$H74="",L$4=Onderhoudsregels!$G74,MOD(L$4-Onderhoudsregels!$G74,Onderhoudsregels!$H74)=0)),ROUND(Onderhoudsregels!$M74*(1+prijsstijging)^MAX(0,L$4-prijspeil)*opslagfactor,0),""))</f>
      </c>
      <c r="M74" s="12">
        <f>IF(OR(Onderhoudsregels!$G74="",Onderhoudsregels!$M74=""),"",IF(AND(M$4&gt;=Onderhoudsregels!$G74,IF(Onderhoudsregels!$H74="",M$4=Onderhoudsregels!$G74,MOD(M$4-Onderhoudsregels!$G74,Onderhoudsregels!$H74)=0)),ROUND(Onderhoudsregels!$M74*(1+prijsstijging)^MAX(0,M$4-prijspeil)*opslagfactor,0),""))</f>
      </c>
    </row>
    <row r="75">
      <c r="A75" s="11">
        <f>IF(Onderhoudsregels!$E75="","",Onderhoudsregels!$A75&amp;"")</f>
      </c>
      <c r="B75" s="11">
        <f>IF(Onderhoudsregels!$E75="","",Onderhoudsregels!$B75&amp;"")</f>
      </c>
      <c r="C75" s="11">
        <f>IF(Onderhoudsregels!$E75="","",Onderhoudsregels!$E75)</f>
      </c>
      <c r="D75" s="12">
        <f>IF(OR(Onderhoudsregels!$G75="",Onderhoudsregels!$M75=""),"",IF(AND(D$4&gt;=Onderhoudsregels!$G75,IF(Onderhoudsregels!$H75="",D$4=Onderhoudsregels!$G75,MOD(D$4-Onderhoudsregels!$G75,Onderhoudsregels!$H75)=0)),ROUND(Onderhoudsregels!$M75*(1+prijsstijging)^MAX(0,D$4-prijspeil)*opslagfactor,0),""))</f>
      </c>
      <c r="E75" s="12">
        <f>IF(OR(Onderhoudsregels!$G75="",Onderhoudsregels!$M75=""),"",IF(AND(E$4&gt;=Onderhoudsregels!$G75,IF(Onderhoudsregels!$H75="",E$4=Onderhoudsregels!$G75,MOD(E$4-Onderhoudsregels!$G75,Onderhoudsregels!$H75)=0)),ROUND(Onderhoudsregels!$M75*(1+prijsstijging)^MAX(0,E$4-prijspeil)*opslagfactor,0),""))</f>
      </c>
      <c r="F75" s="12">
        <f>IF(OR(Onderhoudsregels!$G75="",Onderhoudsregels!$M75=""),"",IF(AND(F$4&gt;=Onderhoudsregels!$G75,IF(Onderhoudsregels!$H75="",F$4=Onderhoudsregels!$G75,MOD(F$4-Onderhoudsregels!$G75,Onderhoudsregels!$H75)=0)),ROUND(Onderhoudsregels!$M75*(1+prijsstijging)^MAX(0,F$4-prijspeil)*opslagfactor,0),""))</f>
      </c>
      <c r="G75" s="12">
        <f>IF(OR(Onderhoudsregels!$G75="",Onderhoudsregels!$M75=""),"",IF(AND(G$4&gt;=Onderhoudsregels!$G75,IF(Onderhoudsregels!$H75="",G$4=Onderhoudsregels!$G75,MOD(G$4-Onderhoudsregels!$G75,Onderhoudsregels!$H75)=0)),ROUND(Onderhoudsregels!$M75*(1+prijsstijging)^MAX(0,G$4-prijspeil)*opslagfactor,0),""))</f>
      </c>
      <c r="H75" s="12">
        <f>IF(OR(Onderhoudsregels!$G75="",Onderhoudsregels!$M75=""),"",IF(AND(H$4&gt;=Onderhoudsregels!$G75,IF(Onderhoudsregels!$H75="",H$4=Onderhoudsregels!$G75,MOD(H$4-Onderhoudsregels!$G75,Onderhoudsregels!$H75)=0)),ROUND(Onderhoudsregels!$M75*(1+prijsstijging)^MAX(0,H$4-prijspeil)*opslagfactor,0),""))</f>
      </c>
      <c r="I75" s="12">
        <f>IF(OR(Onderhoudsregels!$G75="",Onderhoudsregels!$M75=""),"",IF(AND(I$4&gt;=Onderhoudsregels!$G75,IF(Onderhoudsregels!$H75="",I$4=Onderhoudsregels!$G75,MOD(I$4-Onderhoudsregels!$G75,Onderhoudsregels!$H75)=0)),ROUND(Onderhoudsregels!$M75*(1+prijsstijging)^MAX(0,I$4-prijspeil)*opslagfactor,0),""))</f>
      </c>
      <c r="J75" s="12">
        <f>IF(OR(Onderhoudsregels!$G75="",Onderhoudsregels!$M75=""),"",IF(AND(J$4&gt;=Onderhoudsregels!$G75,IF(Onderhoudsregels!$H75="",J$4=Onderhoudsregels!$G75,MOD(J$4-Onderhoudsregels!$G75,Onderhoudsregels!$H75)=0)),ROUND(Onderhoudsregels!$M75*(1+prijsstijging)^MAX(0,J$4-prijspeil)*opslagfactor,0),""))</f>
      </c>
      <c r="K75" s="12">
        <f>IF(OR(Onderhoudsregels!$G75="",Onderhoudsregels!$M75=""),"",IF(AND(K$4&gt;=Onderhoudsregels!$G75,IF(Onderhoudsregels!$H75="",K$4=Onderhoudsregels!$G75,MOD(K$4-Onderhoudsregels!$G75,Onderhoudsregels!$H75)=0)),ROUND(Onderhoudsregels!$M75*(1+prijsstijging)^MAX(0,K$4-prijspeil)*opslagfactor,0),""))</f>
      </c>
      <c r="L75" s="12">
        <f>IF(OR(Onderhoudsregels!$G75="",Onderhoudsregels!$M75=""),"",IF(AND(L$4&gt;=Onderhoudsregels!$G75,IF(Onderhoudsregels!$H75="",L$4=Onderhoudsregels!$G75,MOD(L$4-Onderhoudsregels!$G75,Onderhoudsregels!$H75)=0)),ROUND(Onderhoudsregels!$M75*(1+prijsstijging)^MAX(0,L$4-prijspeil)*opslagfactor,0),""))</f>
      </c>
      <c r="M75" s="12">
        <f>IF(OR(Onderhoudsregels!$G75="",Onderhoudsregels!$M75=""),"",IF(AND(M$4&gt;=Onderhoudsregels!$G75,IF(Onderhoudsregels!$H75="",M$4=Onderhoudsregels!$G75,MOD(M$4-Onderhoudsregels!$G75,Onderhoudsregels!$H75)=0)),ROUND(Onderhoudsregels!$M75*(1+prijsstijging)^MAX(0,M$4-prijspeil)*opslagfactor,0),""))</f>
      </c>
    </row>
    <row r="76">
      <c r="A76" s="11">
        <f>IF(Onderhoudsregels!$E76="","",Onderhoudsregels!$A76&amp;"")</f>
      </c>
      <c r="B76" s="11">
        <f>IF(Onderhoudsregels!$E76="","",Onderhoudsregels!$B76&amp;"")</f>
      </c>
      <c r="C76" s="11">
        <f>IF(Onderhoudsregels!$E76="","",Onderhoudsregels!$E76)</f>
      </c>
      <c r="D76" s="12">
        <f>IF(OR(Onderhoudsregels!$G76="",Onderhoudsregels!$M76=""),"",IF(AND(D$4&gt;=Onderhoudsregels!$G76,IF(Onderhoudsregels!$H76="",D$4=Onderhoudsregels!$G76,MOD(D$4-Onderhoudsregels!$G76,Onderhoudsregels!$H76)=0)),ROUND(Onderhoudsregels!$M76*(1+prijsstijging)^MAX(0,D$4-prijspeil)*opslagfactor,0),""))</f>
      </c>
      <c r="E76" s="12">
        <f>IF(OR(Onderhoudsregels!$G76="",Onderhoudsregels!$M76=""),"",IF(AND(E$4&gt;=Onderhoudsregels!$G76,IF(Onderhoudsregels!$H76="",E$4=Onderhoudsregels!$G76,MOD(E$4-Onderhoudsregels!$G76,Onderhoudsregels!$H76)=0)),ROUND(Onderhoudsregels!$M76*(1+prijsstijging)^MAX(0,E$4-prijspeil)*opslagfactor,0),""))</f>
      </c>
      <c r="F76" s="12">
        <f>IF(OR(Onderhoudsregels!$G76="",Onderhoudsregels!$M76=""),"",IF(AND(F$4&gt;=Onderhoudsregels!$G76,IF(Onderhoudsregels!$H76="",F$4=Onderhoudsregels!$G76,MOD(F$4-Onderhoudsregels!$G76,Onderhoudsregels!$H76)=0)),ROUND(Onderhoudsregels!$M76*(1+prijsstijging)^MAX(0,F$4-prijspeil)*opslagfactor,0),""))</f>
      </c>
      <c r="G76" s="12">
        <f>IF(OR(Onderhoudsregels!$G76="",Onderhoudsregels!$M76=""),"",IF(AND(G$4&gt;=Onderhoudsregels!$G76,IF(Onderhoudsregels!$H76="",G$4=Onderhoudsregels!$G76,MOD(G$4-Onderhoudsregels!$G76,Onderhoudsregels!$H76)=0)),ROUND(Onderhoudsregels!$M76*(1+prijsstijging)^MAX(0,G$4-prijspeil)*opslagfactor,0),""))</f>
      </c>
      <c r="H76" s="12">
        <f>IF(OR(Onderhoudsregels!$G76="",Onderhoudsregels!$M76=""),"",IF(AND(H$4&gt;=Onderhoudsregels!$G76,IF(Onderhoudsregels!$H76="",H$4=Onderhoudsregels!$G76,MOD(H$4-Onderhoudsregels!$G76,Onderhoudsregels!$H76)=0)),ROUND(Onderhoudsregels!$M76*(1+prijsstijging)^MAX(0,H$4-prijspeil)*opslagfactor,0),""))</f>
      </c>
      <c r="I76" s="12">
        <f>IF(OR(Onderhoudsregels!$G76="",Onderhoudsregels!$M76=""),"",IF(AND(I$4&gt;=Onderhoudsregels!$G76,IF(Onderhoudsregels!$H76="",I$4=Onderhoudsregels!$G76,MOD(I$4-Onderhoudsregels!$G76,Onderhoudsregels!$H76)=0)),ROUND(Onderhoudsregels!$M76*(1+prijsstijging)^MAX(0,I$4-prijspeil)*opslagfactor,0),""))</f>
      </c>
      <c r="J76" s="12">
        <f>IF(OR(Onderhoudsregels!$G76="",Onderhoudsregels!$M76=""),"",IF(AND(J$4&gt;=Onderhoudsregels!$G76,IF(Onderhoudsregels!$H76="",J$4=Onderhoudsregels!$G76,MOD(J$4-Onderhoudsregels!$G76,Onderhoudsregels!$H76)=0)),ROUND(Onderhoudsregels!$M76*(1+prijsstijging)^MAX(0,J$4-prijspeil)*opslagfactor,0),""))</f>
      </c>
      <c r="K76" s="12">
        <f>IF(OR(Onderhoudsregels!$G76="",Onderhoudsregels!$M76=""),"",IF(AND(K$4&gt;=Onderhoudsregels!$G76,IF(Onderhoudsregels!$H76="",K$4=Onderhoudsregels!$G76,MOD(K$4-Onderhoudsregels!$G76,Onderhoudsregels!$H76)=0)),ROUND(Onderhoudsregels!$M76*(1+prijsstijging)^MAX(0,K$4-prijspeil)*opslagfactor,0),""))</f>
      </c>
      <c r="L76" s="12">
        <f>IF(OR(Onderhoudsregels!$G76="",Onderhoudsregels!$M76=""),"",IF(AND(L$4&gt;=Onderhoudsregels!$G76,IF(Onderhoudsregels!$H76="",L$4=Onderhoudsregels!$G76,MOD(L$4-Onderhoudsregels!$G76,Onderhoudsregels!$H76)=0)),ROUND(Onderhoudsregels!$M76*(1+prijsstijging)^MAX(0,L$4-prijspeil)*opslagfactor,0),""))</f>
      </c>
      <c r="M76" s="12">
        <f>IF(OR(Onderhoudsregels!$G76="",Onderhoudsregels!$M76=""),"",IF(AND(M$4&gt;=Onderhoudsregels!$G76,IF(Onderhoudsregels!$H76="",M$4=Onderhoudsregels!$G76,MOD(M$4-Onderhoudsregels!$G76,Onderhoudsregels!$H76)=0)),ROUND(Onderhoudsregels!$M76*(1+prijsstijging)^MAX(0,M$4-prijspeil)*opslagfactor,0),""))</f>
      </c>
    </row>
    <row r="77">
      <c r="A77" s="11">
        <f>IF(Onderhoudsregels!$E77="","",Onderhoudsregels!$A77&amp;"")</f>
      </c>
      <c r="B77" s="11">
        <f>IF(Onderhoudsregels!$E77="","",Onderhoudsregels!$B77&amp;"")</f>
      </c>
      <c r="C77" s="11">
        <f>IF(Onderhoudsregels!$E77="","",Onderhoudsregels!$E77)</f>
      </c>
      <c r="D77" s="12">
        <f>IF(OR(Onderhoudsregels!$G77="",Onderhoudsregels!$M77=""),"",IF(AND(D$4&gt;=Onderhoudsregels!$G77,IF(Onderhoudsregels!$H77="",D$4=Onderhoudsregels!$G77,MOD(D$4-Onderhoudsregels!$G77,Onderhoudsregels!$H77)=0)),ROUND(Onderhoudsregels!$M77*(1+prijsstijging)^MAX(0,D$4-prijspeil)*opslagfactor,0),""))</f>
      </c>
      <c r="E77" s="12">
        <f>IF(OR(Onderhoudsregels!$G77="",Onderhoudsregels!$M77=""),"",IF(AND(E$4&gt;=Onderhoudsregels!$G77,IF(Onderhoudsregels!$H77="",E$4=Onderhoudsregels!$G77,MOD(E$4-Onderhoudsregels!$G77,Onderhoudsregels!$H77)=0)),ROUND(Onderhoudsregels!$M77*(1+prijsstijging)^MAX(0,E$4-prijspeil)*opslagfactor,0),""))</f>
      </c>
      <c r="F77" s="12">
        <f>IF(OR(Onderhoudsregels!$G77="",Onderhoudsregels!$M77=""),"",IF(AND(F$4&gt;=Onderhoudsregels!$G77,IF(Onderhoudsregels!$H77="",F$4=Onderhoudsregels!$G77,MOD(F$4-Onderhoudsregels!$G77,Onderhoudsregels!$H77)=0)),ROUND(Onderhoudsregels!$M77*(1+prijsstijging)^MAX(0,F$4-prijspeil)*opslagfactor,0),""))</f>
      </c>
      <c r="G77" s="12">
        <f>IF(OR(Onderhoudsregels!$G77="",Onderhoudsregels!$M77=""),"",IF(AND(G$4&gt;=Onderhoudsregels!$G77,IF(Onderhoudsregels!$H77="",G$4=Onderhoudsregels!$G77,MOD(G$4-Onderhoudsregels!$G77,Onderhoudsregels!$H77)=0)),ROUND(Onderhoudsregels!$M77*(1+prijsstijging)^MAX(0,G$4-prijspeil)*opslagfactor,0),""))</f>
      </c>
      <c r="H77" s="12">
        <f>IF(OR(Onderhoudsregels!$G77="",Onderhoudsregels!$M77=""),"",IF(AND(H$4&gt;=Onderhoudsregels!$G77,IF(Onderhoudsregels!$H77="",H$4=Onderhoudsregels!$G77,MOD(H$4-Onderhoudsregels!$G77,Onderhoudsregels!$H77)=0)),ROUND(Onderhoudsregels!$M77*(1+prijsstijging)^MAX(0,H$4-prijspeil)*opslagfactor,0),""))</f>
      </c>
      <c r="I77" s="12">
        <f>IF(OR(Onderhoudsregels!$G77="",Onderhoudsregels!$M77=""),"",IF(AND(I$4&gt;=Onderhoudsregels!$G77,IF(Onderhoudsregels!$H77="",I$4=Onderhoudsregels!$G77,MOD(I$4-Onderhoudsregels!$G77,Onderhoudsregels!$H77)=0)),ROUND(Onderhoudsregels!$M77*(1+prijsstijging)^MAX(0,I$4-prijspeil)*opslagfactor,0),""))</f>
      </c>
      <c r="J77" s="12">
        <f>IF(OR(Onderhoudsregels!$G77="",Onderhoudsregels!$M77=""),"",IF(AND(J$4&gt;=Onderhoudsregels!$G77,IF(Onderhoudsregels!$H77="",J$4=Onderhoudsregels!$G77,MOD(J$4-Onderhoudsregels!$G77,Onderhoudsregels!$H77)=0)),ROUND(Onderhoudsregels!$M77*(1+prijsstijging)^MAX(0,J$4-prijspeil)*opslagfactor,0),""))</f>
      </c>
      <c r="K77" s="12">
        <f>IF(OR(Onderhoudsregels!$G77="",Onderhoudsregels!$M77=""),"",IF(AND(K$4&gt;=Onderhoudsregels!$G77,IF(Onderhoudsregels!$H77="",K$4=Onderhoudsregels!$G77,MOD(K$4-Onderhoudsregels!$G77,Onderhoudsregels!$H77)=0)),ROUND(Onderhoudsregels!$M77*(1+prijsstijging)^MAX(0,K$4-prijspeil)*opslagfactor,0),""))</f>
      </c>
      <c r="L77" s="12">
        <f>IF(OR(Onderhoudsregels!$G77="",Onderhoudsregels!$M77=""),"",IF(AND(L$4&gt;=Onderhoudsregels!$G77,IF(Onderhoudsregels!$H77="",L$4=Onderhoudsregels!$G77,MOD(L$4-Onderhoudsregels!$G77,Onderhoudsregels!$H77)=0)),ROUND(Onderhoudsregels!$M77*(1+prijsstijging)^MAX(0,L$4-prijspeil)*opslagfactor,0),""))</f>
      </c>
      <c r="M77" s="12">
        <f>IF(OR(Onderhoudsregels!$G77="",Onderhoudsregels!$M77=""),"",IF(AND(M$4&gt;=Onderhoudsregels!$G77,IF(Onderhoudsregels!$H77="",M$4=Onderhoudsregels!$G77,MOD(M$4-Onderhoudsregels!$G77,Onderhoudsregels!$H77)=0)),ROUND(Onderhoudsregels!$M77*(1+prijsstijging)^MAX(0,M$4-prijspeil)*opslagfactor,0),""))</f>
      </c>
    </row>
    <row r="78">
      <c r="A78" s="11">
        <f>IF(Onderhoudsregels!$E78="","",Onderhoudsregels!$A78&amp;"")</f>
      </c>
      <c r="B78" s="11">
        <f>IF(Onderhoudsregels!$E78="","",Onderhoudsregels!$B78&amp;"")</f>
      </c>
      <c r="C78" s="11">
        <f>IF(Onderhoudsregels!$E78="","",Onderhoudsregels!$E78)</f>
      </c>
      <c r="D78" s="12">
        <f>IF(OR(Onderhoudsregels!$G78="",Onderhoudsregels!$M78=""),"",IF(AND(D$4&gt;=Onderhoudsregels!$G78,IF(Onderhoudsregels!$H78="",D$4=Onderhoudsregels!$G78,MOD(D$4-Onderhoudsregels!$G78,Onderhoudsregels!$H78)=0)),ROUND(Onderhoudsregels!$M78*(1+prijsstijging)^MAX(0,D$4-prijspeil)*opslagfactor,0),""))</f>
      </c>
      <c r="E78" s="12">
        <f>IF(OR(Onderhoudsregels!$G78="",Onderhoudsregels!$M78=""),"",IF(AND(E$4&gt;=Onderhoudsregels!$G78,IF(Onderhoudsregels!$H78="",E$4=Onderhoudsregels!$G78,MOD(E$4-Onderhoudsregels!$G78,Onderhoudsregels!$H78)=0)),ROUND(Onderhoudsregels!$M78*(1+prijsstijging)^MAX(0,E$4-prijspeil)*opslagfactor,0),""))</f>
      </c>
      <c r="F78" s="12">
        <f>IF(OR(Onderhoudsregels!$G78="",Onderhoudsregels!$M78=""),"",IF(AND(F$4&gt;=Onderhoudsregels!$G78,IF(Onderhoudsregels!$H78="",F$4=Onderhoudsregels!$G78,MOD(F$4-Onderhoudsregels!$G78,Onderhoudsregels!$H78)=0)),ROUND(Onderhoudsregels!$M78*(1+prijsstijging)^MAX(0,F$4-prijspeil)*opslagfactor,0),""))</f>
      </c>
      <c r="G78" s="12">
        <f>IF(OR(Onderhoudsregels!$G78="",Onderhoudsregels!$M78=""),"",IF(AND(G$4&gt;=Onderhoudsregels!$G78,IF(Onderhoudsregels!$H78="",G$4=Onderhoudsregels!$G78,MOD(G$4-Onderhoudsregels!$G78,Onderhoudsregels!$H78)=0)),ROUND(Onderhoudsregels!$M78*(1+prijsstijging)^MAX(0,G$4-prijspeil)*opslagfactor,0),""))</f>
      </c>
      <c r="H78" s="12">
        <f>IF(OR(Onderhoudsregels!$G78="",Onderhoudsregels!$M78=""),"",IF(AND(H$4&gt;=Onderhoudsregels!$G78,IF(Onderhoudsregels!$H78="",H$4=Onderhoudsregels!$G78,MOD(H$4-Onderhoudsregels!$G78,Onderhoudsregels!$H78)=0)),ROUND(Onderhoudsregels!$M78*(1+prijsstijging)^MAX(0,H$4-prijspeil)*opslagfactor,0),""))</f>
      </c>
      <c r="I78" s="12">
        <f>IF(OR(Onderhoudsregels!$G78="",Onderhoudsregels!$M78=""),"",IF(AND(I$4&gt;=Onderhoudsregels!$G78,IF(Onderhoudsregels!$H78="",I$4=Onderhoudsregels!$G78,MOD(I$4-Onderhoudsregels!$G78,Onderhoudsregels!$H78)=0)),ROUND(Onderhoudsregels!$M78*(1+prijsstijging)^MAX(0,I$4-prijspeil)*opslagfactor,0),""))</f>
      </c>
      <c r="J78" s="12">
        <f>IF(OR(Onderhoudsregels!$G78="",Onderhoudsregels!$M78=""),"",IF(AND(J$4&gt;=Onderhoudsregels!$G78,IF(Onderhoudsregels!$H78="",J$4=Onderhoudsregels!$G78,MOD(J$4-Onderhoudsregels!$G78,Onderhoudsregels!$H78)=0)),ROUND(Onderhoudsregels!$M78*(1+prijsstijging)^MAX(0,J$4-prijspeil)*opslagfactor,0),""))</f>
      </c>
      <c r="K78" s="12">
        <f>IF(OR(Onderhoudsregels!$G78="",Onderhoudsregels!$M78=""),"",IF(AND(K$4&gt;=Onderhoudsregels!$G78,IF(Onderhoudsregels!$H78="",K$4=Onderhoudsregels!$G78,MOD(K$4-Onderhoudsregels!$G78,Onderhoudsregels!$H78)=0)),ROUND(Onderhoudsregels!$M78*(1+prijsstijging)^MAX(0,K$4-prijspeil)*opslagfactor,0),""))</f>
      </c>
      <c r="L78" s="12">
        <f>IF(OR(Onderhoudsregels!$G78="",Onderhoudsregels!$M78=""),"",IF(AND(L$4&gt;=Onderhoudsregels!$G78,IF(Onderhoudsregels!$H78="",L$4=Onderhoudsregels!$G78,MOD(L$4-Onderhoudsregels!$G78,Onderhoudsregels!$H78)=0)),ROUND(Onderhoudsregels!$M78*(1+prijsstijging)^MAX(0,L$4-prijspeil)*opslagfactor,0),""))</f>
      </c>
      <c r="M78" s="12">
        <f>IF(OR(Onderhoudsregels!$G78="",Onderhoudsregels!$M78=""),"",IF(AND(M$4&gt;=Onderhoudsregels!$G78,IF(Onderhoudsregels!$H78="",M$4=Onderhoudsregels!$G78,MOD(M$4-Onderhoudsregels!$G78,Onderhoudsregels!$H78)=0)),ROUND(Onderhoudsregels!$M78*(1+prijsstijging)^MAX(0,M$4-prijspeil)*opslagfactor,0),""))</f>
      </c>
    </row>
    <row r="79">
      <c r="A79" s="11">
        <f>IF(Onderhoudsregels!$E79="","",Onderhoudsregels!$A79&amp;"")</f>
      </c>
      <c r="B79" s="11">
        <f>IF(Onderhoudsregels!$E79="","",Onderhoudsregels!$B79&amp;"")</f>
      </c>
      <c r="C79" s="11">
        <f>IF(Onderhoudsregels!$E79="","",Onderhoudsregels!$E79)</f>
      </c>
      <c r="D79" s="12">
        <f>IF(OR(Onderhoudsregels!$G79="",Onderhoudsregels!$M79=""),"",IF(AND(D$4&gt;=Onderhoudsregels!$G79,IF(Onderhoudsregels!$H79="",D$4=Onderhoudsregels!$G79,MOD(D$4-Onderhoudsregels!$G79,Onderhoudsregels!$H79)=0)),ROUND(Onderhoudsregels!$M79*(1+prijsstijging)^MAX(0,D$4-prijspeil)*opslagfactor,0),""))</f>
      </c>
      <c r="E79" s="12">
        <f>IF(OR(Onderhoudsregels!$G79="",Onderhoudsregels!$M79=""),"",IF(AND(E$4&gt;=Onderhoudsregels!$G79,IF(Onderhoudsregels!$H79="",E$4=Onderhoudsregels!$G79,MOD(E$4-Onderhoudsregels!$G79,Onderhoudsregels!$H79)=0)),ROUND(Onderhoudsregels!$M79*(1+prijsstijging)^MAX(0,E$4-prijspeil)*opslagfactor,0),""))</f>
      </c>
      <c r="F79" s="12">
        <f>IF(OR(Onderhoudsregels!$G79="",Onderhoudsregels!$M79=""),"",IF(AND(F$4&gt;=Onderhoudsregels!$G79,IF(Onderhoudsregels!$H79="",F$4=Onderhoudsregels!$G79,MOD(F$4-Onderhoudsregels!$G79,Onderhoudsregels!$H79)=0)),ROUND(Onderhoudsregels!$M79*(1+prijsstijging)^MAX(0,F$4-prijspeil)*opslagfactor,0),""))</f>
      </c>
      <c r="G79" s="12">
        <f>IF(OR(Onderhoudsregels!$G79="",Onderhoudsregels!$M79=""),"",IF(AND(G$4&gt;=Onderhoudsregels!$G79,IF(Onderhoudsregels!$H79="",G$4=Onderhoudsregels!$G79,MOD(G$4-Onderhoudsregels!$G79,Onderhoudsregels!$H79)=0)),ROUND(Onderhoudsregels!$M79*(1+prijsstijging)^MAX(0,G$4-prijspeil)*opslagfactor,0),""))</f>
      </c>
      <c r="H79" s="12">
        <f>IF(OR(Onderhoudsregels!$G79="",Onderhoudsregels!$M79=""),"",IF(AND(H$4&gt;=Onderhoudsregels!$G79,IF(Onderhoudsregels!$H79="",H$4=Onderhoudsregels!$G79,MOD(H$4-Onderhoudsregels!$G79,Onderhoudsregels!$H79)=0)),ROUND(Onderhoudsregels!$M79*(1+prijsstijging)^MAX(0,H$4-prijspeil)*opslagfactor,0),""))</f>
      </c>
      <c r="I79" s="12">
        <f>IF(OR(Onderhoudsregels!$G79="",Onderhoudsregels!$M79=""),"",IF(AND(I$4&gt;=Onderhoudsregels!$G79,IF(Onderhoudsregels!$H79="",I$4=Onderhoudsregels!$G79,MOD(I$4-Onderhoudsregels!$G79,Onderhoudsregels!$H79)=0)),ROUND(Onderhoudsregels!$M79*(1+prijsstijging)^MAX(0,I$4-prijspeil)*opslagfactor,0),""))</f>
      </c>
      <c r="J79" s="12">
        <f>IF(OR(Onderhoudsregels!$G79="",Onderhoudsregels!$M79=""),"",IF(AND(J$4&gt;=Onderhoudsregels!$G79,IF(Onderhoudsregels!$H79="",J$4=Onderhoudsregels!$G79,MOD(J$4-Onderhoudsregels!$G79,Onderhoudsregels!$H79)=0)),ROUND(Onderhoudsregels!$M79*(1+prijsstijging)^MAX(0,J$4-prijspeil)*opslagfactor,0),""))</f>
      </c>
      <c r="K79" s="12">
        <f>IF(OR(Onderhoudsregels!$G79="",Onderhoudsregels!$M79=""),"",IF(AND(K$4&gt;=Onderhoudsregels!$G79,IF(Onderhoudsregels!$H79="",K$4=Onderhoudsregels!$G79,MOD(K$4-Onderhoudsregels!$G79,Onderhoudsregels!$H79)=0)),ROUND(Onderhoudsregels!$M79*(1+prijsstijging)^MAX(0,K$4-prijspeil)*opslagfactor,0),""))</f>
      </c>
      <c r="L79" s="12">
        <f>IF(OR(Onderhoudsregels!$G79="",Onderhoudsregels!$M79=""),"",IF(AND(L$4&gt;=Onderhoudsregels!$G79,IF(Onderhoudsregels!$H79="",L$4=Onderhoudsregels!$G79,MOD(L$4-Onderhoudsregels!$G79,Onderhoudsregels!$H79)=0)),ROUND(Onderhoudsregels!$M79*(1+prijsstijging)^MAX(0,L$4-prijspeil)*opslagfactor,0),""))</f>
      </c>
      <c r="M79" s="12">
        <f>IF(OR(Onderhoudsregels!$G79="",Onderhoudsregels!$M79=""),"",IF(AND(M$4&gt;=Onderhoudsregels!$G79,IF(Onderhoudsregels!$H79="",M$4=Onderhoudsregels!$G79,MOD(M$4-Onderhoudsregels!$G79,Onderhoudsregels!$H79)=0)),ROUND(Onderhoudsregels!$M79*(1+prijsstijging)^MAX(0,M$4-prijspeil)*opslagfactor,0),""))</f>
      </c>
    </row>
    <row r="80">
      <c r="A80" s="11">
        <f>IF(Onderhoudsregels!$E80="","",Onderhoudsregels!$A80&amp;"")</f>
      </c>
      <c r="B80" s="11">
        <f>IF(Onderhoudsregels!$E80="","",Onderhoudsregels!$B80&amp;"")</f>
      </c>
      <c r="C80" s="11">
        <f>IF(Onderhoudsregels!$E80="","",Onderhoudsregels!$E80)</f>
      </c>
      <c r="D80" s="12">
        <f>IF(OR(Onderhoudsregels!$G80="",Onderhoudsregels!$M80=""),"",IF(AND(D$4&gt;=Onderhoudsregels!$G80,IF(Onderhoudsregels!$H80="",D$4=Onderhoudsregels!$G80,MOD(D$4-Onderhoudsregels!$G80,Onderhoudsregels!$H80)=0)),ROUND(Onderhoudsregels!$M80*(1+prijsstijging)^MAX(0,D$4-prijspeil)*opslagfactor,0),""))</f>
      </c>
      <c r="E80" s="12">
        <f>IF(OR(Onderhoudsregels!$G80="",Onderhoudsregels!$M80=""),"",IF(AND(E$4&gt;=Onderhoudsregels!$G80,IF(Onderhoudsregels!$H80="",E$4=Onderhoudsregels!$G80,MOD(E$4-Onderhoudsregels!$G80,Onderhoudsregels!$H80)=0)),ROUND(Onderhoudsregels!$M80*(1+prijsstijging)^MAX(0,E$4-prijspeil)*opslagfactor,0),""))</f>
      </c>
      <c r="F80" s="12">
        <f>IF(OR(Onderhoudsregels!$G80="",Onderhoudsregels!$M80=""),"",IF(AND(F$4&gt;=Onderhoudsregels!$G80,IF(Onderhoudsregels!$H80="",F$4=Onderhoudsregels!$G80,MOD(F$4-Onderhoudsregels!$G80,Onderhoudsregels!$H80)=0)),ROUND(Onderhoudsregels!$M80*(1+prijsstijging)^MAX(0,F$4-prijspeil)*opslagfactor,0),""))</f>
      </c>
      <c r="G80" s="12">
        <f>IF(OR(Onderhoudsregels!$G80="",Onderhoudsregels!$M80=""),"",IF(AND(G$4&gt;=Onderhoudsregels!$G80,IF(Onderhoudsregels!$H80="",G$4=Onderhoudsregels!$G80,MOD(G$4-Onderhoudsregels!$G80,Onderhoudsregels!$H80)=0)),ROUND(Onderhoudsregels!$M80*(1+prijsstijging)^MAX(0,G$4-prijspeil)*opslagfactor,0),""))</f>
      </c>
      <c r="H80" s="12">
        <f>IF(OR(Onderhoudsregels!$G80="",Onderhoudsregels!$M80=""),"",IF(AND(H$4&gt;=Onderhoudsregels!$G80,IF(Onderhoudsregels!$H80="",H$4=Onderhoudsregels!$G80,MOD(H$4-Onderhoudsregels!$G80,Onderhoudsregels!$H80)=0)),ROUND(Onderhoudsregels!$M80*(1+prijsstijging)^MAX(0,H$4-prijspeil)*opslagfactor,0),""))</f>
      </c>
      <c r="I80" s="12">
        <f>IF(OR(Onderhoudsregels!$G80="",Onderhoudsregels!$M80=""),"",IF(AND(I$4&gt;=Onderhoudsregels!$G80,IF(Onderhoudsregels!$H80="",I$4=Onderhoudsregels!$G80,MOD(I$4-Onderhoudsregels!$G80,Onderhoudsregels!$H80)=0)),ROUND(Onderhoudsregels!$M80*(1+prijsstijging)^MAX(0,I$4-prijspeil)*opslagfactor,0),""))</f>
      </c>
      <c r="J80" s="12">
        <f>IF(OR(Onderhoudsregels!$G80="",Onderhoudsregels!$M80=""),"",IF(AND(J$4&gt;=Onderhoudsregels!$G80,IF(Onderhoudsregels!$H80="",J$4=Onderhoudsregels!$G80,MOD(J$4-Onderhoudsregels!$G80,Onderhoudsregels!$H80)=0)),ROUND(Onderhoudsregels!$M80*(1+prijsstijging)^MAX(0,J$4-prijspeil)*opslagfactor,0),""))</f>
      </c>
      <c r="K80" s="12">
        <f>IF(OR(Onderhoudsregels!$G80="",Onderhoudsregels!$M80=""),"",IF(AND(K$4&gt;=Onderhoudsregels!$G80,IF(Onderhoudsregels!$H80="",K$4=Onderhoudsregels!$G80,MOD(K$4-Onderhoudsregels!$G80,Onderhoudsregels!$H80)=0)),ROUND(Onderhoudsregels!$M80*(1+prijsstijging)^MAX(0,K$4-prijspeil)*opslagfactor,0),""))</f>
      </c>
      <c r="L80" s="12">
        <f>IF(OR(Onderhoudsregels!$G80="",Onderhoudsregels!$M80=""),"",IF(AND(L$4&gt;=Onderhoudsregels!$G80,IF(Onderhoudsregels!$H80="",L$4=Onderhoudsregels!$G80,MOD(L$4-Onderhoudsregels!$G80,Onderhoudsregels!$H80)=0)),ROUND(Onderhoudsregels!$M80*(1+prijsstijging)^MAX(0,L$4-prijspeil)*opslagfactor,0),""))</f>
      </c>
      <c r="M80" s="12">
        <f>IF(OR(Onderhoudsregels!$G80="",Onderhoudsregels!$M80=""),"",IF(AND(M$4&gt;=Onderhoudsregels!$G80,IF(Onderhoudsregels!$H80="",M$4=Onderhoudsregels!$G80,MOD(M$4-Onderhoudsregels!$G80,Onderhoudsregels!$H80)=0)),ROUND(Onderhoudsregels!$M80*(1+prijsstijging)^MAX(0,M$4-prijspeil)*opslagfactor,0),""))</f>
      </c>
    </row>
    <row r="81">
      <c r="A81" s="11">
        <f>IF(Onderhoudsregels!$E81="","",Onderhoudsregels!$A81&amp;"")</f>
      </c>
      <c r="B81" s="11">
        <f>IF(Onderhoudsregels!$E81="","",Onderhoudsregels!$B81&amp;"")</f>
      </c>
      <c r="C81" s="11">
        <f>IF(Onderhoudsregels!$E81="","",Onderhoudsregels!$E81)</f>
      </c>
      <c r="D81" s="12">
        <f>IF(OR(Onderhoudsregels!$G81="",Onderhoudsregels!$M81=""),"",IF(AND(D$4&gt;=Onderhoudsregels!$G81,IF(Onderhoudsregels!$H81="",D$4=Onderhoudsregels!$G81,MOD(D$4-Onderhoudsregels!$G81,Onderhoudsregels!$H81)=0)),ROUND(Onderhoudsregels!$M81*(1+prijsstijging)^MAX(0,D$4-prijspeil)*opslagfactor,0),""))</f>
      </c>
      <c r="E81" s="12">
        <f>IF(OR(Onderhoudsregels!$G81="",Onderhoudsregels!$M81=""),"",IF(AND(E$4&gt;=Onderhoudsregels!$G81,IF(Onderhoudsregels!$H81="",E$4=Onderhoudsregels!$G81,MOD(E$4-Onderhoudsregels!$G81,Onderhoudsregels!$H81)=0)),ROUND(Onderhoudsregels!$M81*(1+prijsstijging)^MAX(0,E$4-prijspeil)*opslagfactor,0),""))</f>
      </c>
      <c r="F81" s="12">
        <f>IF(OR(Onderhoudsregels!$G81="",Onderhoudsregels!$M81=""),"",IF(AND(F$4&gt;=Onderhoudsregels!$G81,IF(Onderhoudsregels!$H81="",F$4=Onderhoudsregels!$G81,MOD(F$4-Onderhoudsregels!$G81,Onderhoudsregels!$H81)=0)),ROUND(Onderhoudsregels!$M81*(1+prijsstijging)^MAX(0,F$4-prijspeil)*opslagfactor,0),""))</f>
      </c>
      <c r="G81" s="12">
        <f>IF(OR(Onderhoudsregels!$G81="",Onderhoudsregels!$M81=""),"",IF(AND(G$4&gt;=Onderhoudsregels!$G81,IF(Onderhoudsregels!$H81="",G$4=Onderhoudsregels!$G81,MOD(G$4-Onderhoudsregels!$G81,Onderhoudsregels!$H81)=0)),ROUND(Onderhoudsregels!$M81*(1+prijsstijging)^MAX(0,G$4-prijspeil)*opslagfactor,0),""))</f>
      </c>
      <c r="H81" s="12">
        <f>IF(OR(Onderhoudsregels!$G81="",Onderhoudsregels!$M81=""),"",IF(AND(H$4&gt;=Onderhoudsregels!$G81,IF(Onderhoudsregels!$H81="",H$4=Onderhoudsregels!$G81,MOD(H$4-Onderhoudsregels!$G81,Onderhoudsregels!$H81)=0)),ROUND(Onderhoudsregels!$M81*(1+prijsstijging)^MAX(0,H$4-prijspeil)*opslagfactor,0),""))</f>
      </c>
      <c r="I81" s="12">
        <f>IF(OR(Onderhoudsregels!$G81="",Onderhoudsregels!$M81=""),"",IF(AND(I$4&gt;=Onderhoudsregels!$G81,IF(Onderhoudsregels!$H81="",I$4=Onderhoudsregels!$G81,MOD(I$4-Onderhoudsregels!$G81,Onderhoudsregels!$H81)=0)),ROUND(Onderhoudsregels!$M81*(1+prijsstijging)^MAX(0,I$4-prijspeil)*opslagfactor,0),""))</f>
      </c>
      <c r="J81" s="12">
        <f>IF(OR(Onderhoudsregels!$G81="",Onderhoudsregels!$M81=""),"",IF(AND(J$4&gt;=Onderhoudsregels!$G81,IF(Onderhoudsregels!$H81="",J$4=Onderhoudsregels!$G81,MOD(J$4-Onderhoudsregels!$G81,Onderhoudsregels!$H81)=0)),ROUND(Onderhoudsregels!$M81*(1+prijsstijging)^MAX(0,J$4-prijspeil)*opslagfactor,0),""))</f>
      </c>
      <c r="K81" s="12">
        <f>IF(OR(Onderhoudsregels!$G81="",Onderhoudsregels!$M81=""),"",IF(AND(K$4&gt;=Onderhoudsregels!$G81,IF(Onderhoudsregels!$H81="",K$4=Onderhoudsregels!$G81,MOD(K$4-Onderhoudsregels!$G81,Onderhoudsregels!$H81)=0)),ROUND(Onderhoudsregels!$M81*(1+prijsstijging)^MAX(0,K$4-prijspeil)*opslagfactor,0),""))</f>
      </c>
      <c r="L81" s="12">
        <f>IF(OR(Onderhoudsregels!$G81="",Onderhoudsregels!$M81=""),"",IF(AND(L$4&gt;=Onderhoudsregels!$G81,IF(Onderhoudsregels!$H81="",L$4=Onderhoudsregels!$G81,MOD(L$4-Onderhoudsregels!$G81,Onderhoudsregels!$H81)=0)),ROUND(Onderhoudsregels!$M81*(1+prijsstijging)^MAX(0,L$4-prijspeil)*opslagfactor,0),""))</f>
      </c>
      <c r="M81" s="12">
        <f>IF(OR(Onderhoudsregels!$G81="",Onderhoudsregels!$M81=""),"",IF(AND(M$4&gt;=Onderhoudsregels!$G81,IF(Onderhoudsregels!$H81="",M$4=Onderhoudsregels!$G81,MOD(M$4-Onderhoudsregels!$G81,Onderhoudsregels!$H81)=0)),ROUND(Onderhoudsregels!$M81*(1+prijsstijging)^MAX(0,M$4-prijspeil)*opslagfactor,0),""))</f>
      </c>
    </row>
    <row r="82">
      <c r="A82" s="11">
        <f>IF(Onderhoudsregels!$E82="","",Onderhoudsregels!$A82&amp;"")</f>
      </c>
      <c r="B82" s="11">
        <f>IF(Onderhoudsregels!$E82="","",Onderhoudsregels!$B82&amp;"")</f>
      </c>
      <c r="C82" s="11">
        <f>IF(Onderhoudsregels!$E82="","",Onderhoudsregels!$E82)</f>
      </c>
      <c r="D82" s="12">
        <f>IF(OR(Onderhoudsregels!$G82="",Onderhoudsregels!$M82=""),"",IF(AND(D$4&gt;=Onderhoudsregels!$G82,IF(Onderhoudsregels!$H82="",D$4=Onderhoudsregels!$G82,MOD(D$4-Onderhoudsregels!$G82,Onderhoudsregels!$H82)=0)),ROUND(Onderhoudsregels!$M82*(1+prijsstijging)^MAX(0,D$4-prijspeil)*opslagfactor,0),""))</f>
      </c>
      <c r="E82" s="12">
        <f>IF(OR(Onderhoudsregels!$G82="",Onderhoudsregels!$M82=""),"",IF(AND(E$4&gt;=Onderhoudsregels!$G82,IF(Onderhoudsregels!$H82="",E$4=Onderhoudsregels!$G82,MOD(E$4-Onderhoudsregels!$G82,Onderhoudsregels!$H82)=0)),ROUND(Onderhoudsregels!$M82*(1+prijsstijging)^MAX(0,E$4-prijspeil)*opslagfactor,0),""))</f>
      </c>
      <c r="F82" s="12">
        <f>IF(OR(Onderhoudsregels!$G82="",Onderhoudsregels!$M82=""),"",IF(AND(F$4&gt;=Onderhoudsregels!$G82,IF(Onderhoudsregels!$H82="",F$4=Onderhoudsregels!$G82,MOD(F$4-Onderhoudsregels!$G82,Onderhoudsregels!$H82)=0)),ROUND(Onderhoudsregels!$M82*(1+prijsstijging)^MAX(0,F$4-prijspeil)*opslagfactor,0),""))</f>
      </c>
      <c r="G82" s="12">
        <f>IF(OR(Onderhoudsregels!$G82="",Onderhoudsregels!$M82=""),"",IF(AND(G$4&gt;=Onderhoudsregels!$G82,IF(Onderhoudsregels!$H82="",G$4=Onderhoudsregels!$G82,MOD(G$4-Onderhoudsregels!$G82,Onderhoudsregels!$H82)=0)),ROUND(Onderhoudsregels!$M82*(1+prijsstijging)^MAX(0,G$4-prijspeil)*opslagfactor,0),""))</f>
      </c>
      <c r="H82" s="12">
        <f>IF(OR(Onderhoudsregels!$G82="",Onderhoudsregels!$M82=""),"",IF(AND(H$4&gt;=Onderhoudsregels!$G82,IF(Onderhoudsregels!$H82="",H$4=Onderhoudsregels!$G82,MOD(H$4-Onderhoudsregels!$G82,Onderhoudsregels!$H82)=0)),ROUND(Onderhoudsregels!$M82*(1+prijsstijging)^MAX(0,H$4-prijspeil)*opslagfactor,0),""))</f>
      </c>
      <c r="I82" s="12">
        <f>IF(OR(Onderhoudsregels!$G82="",Onderhoudsregels!$M82=""),"",IF(AND(I$4&gt;=Onderhoudsregels!$G82,IF(Onderhoudsregels!$H82="",I$4=Onderhoudsregels!$G82,MOD(I$4-Onderhoudsregels!$G82,Onderhoudsregels!$H82)=0)),ROUND(Onderhoudsregels!$M82*(1+prijsstijging)^MAX(0,I$4-prijspeil)*opslagfactor,0),""))</f>
      </c>
      <c r="J82" s="12">
        <f>IF(OR(Onderhoudsregels!$G82="",Onderhoudsregels!$M82=""),"",IF(AND(J$4&gt;=Onderhoudsregels!$G82,IF(Onderhoudsregels!$H82="",J$4=Onderhoudsregels!$G82,MOD(J$4-Onderhoudsregels!$G82,Onderhoudsregels!$H82)=0)),ROUND(Onderhoudsregels!$M82*(1+prijsstijging)^MAX(0,J$4-prijspeil)*opslagfactor,0),""))</f>
      </c>
      <c r="K82" s="12">
        <f>IF(OR(Onderhoudsregels!$G82="",Onderhoudsregels!$M82=""),"",IF(AND(K$4&gt;=Onderhoudsregels!$G82,IF(Onderhoudsregels!$H82="",K$4=Onderhoudsregels!$G82,MOD(K$4-Onderhoudsregels!$G82,Onderhoudsregels!$H82)=0)),ROUND(Onderhoudsregels!$M82*(1+prijsstijging)^MAX(0,K$4-prijspeil)*opslagfactor,0),""))</f>
      </c>
      <c r="L82" s="12">
        <f>IF(OR(Onderhoudsregels!$G82="",Onderhoudsregels!$M82=""),"",IF(AND(L$4&gt;=Onderhoudsregels!$G82,IF(Onderhoudsregels!$H82="",L$4=Onderhoudsregels!$G82,MOD(L$4-Onderhoudsregels!$G82,Onderhoudsregels!$H82)=0)),ROUND(Onderhoudsregels!$M82*(1+prijsstijging)^MAX(0,L$4-prijspeil)*opslagfactor,0),""))</f>
      </c>
      <c r="M82" s="12">
        <f>IF(OR(Onderhoudsregels!$G82="",Onderhoudsregels!$M82=""),"",IF(AND(M$4&gt;=Onderhoudsregels!$G82,IF(Onderhoudsregels!$H82="",M$4=Onderhoudsregels!$G82,MOD(M$4-Onderhoudsregels!$G82,Onderhoudsregels!$H82)=0)),ROUND(Onderhoudsregels!$M82*(1+prijsstijging)^MAX(0,M$4-prijspeil)*opslagfactor,0),""))</f>
      </c>
    </row>
    <row r="83">
      <c r="A83" s="11">
        <f>IF(Onderhoudsregels!$E83="","",Onderhoudsregels!$A83&amp;"")</f>
      </c>
      <c r="B83" s="11">
        <f>IF(Onderhoudsregels!$E83="","",Onderhoudsregels!$B83&amp;"")</f>
      </c>
      <c r="C83" s="11">
        <f>IF(Onderhoudsregels!$E83="","",Onderhoudsregels!$E83)</f>
      </c>
      <c r="D83" s="12">
        <f>IF(OR(Onderhoudsregels!$G83="",Onderhoudsregels!$M83=""),"",IF(AND(D$4&gt;=Onderhoudsregels!$G83,IF(Onderhoudsregels!$H83="",D$4=Onderhoudsregels!$G83,MOD(D$4-Onderhoudsregels!$G83,Onderhoudsregels!$H83)=0)),ROUND(Onderhoudsregels!$M83*(1+prijsstijging)^MAX(0,D$4-prijspeil)*opslagfactor,0),""))</f>
      </c>
      <c r="E83" s="12">
        <f>IF(OR(Onderhoudsregels!$G83="",Onderhoudsregels!$M83=""),"",IF(AND(E$4&gt;=Onderhoudsregels!$G83,IF(Onderhoudsregels!$H83="",E$4=Onderhoudsregels!$G83,MOD(E$4-Onderhoudsregels!$G83,Onderhoudsregels!$H83)=0)),ROUND(Onderhoudsregels!$M83*(1+prijsstijging)^MAX(0,E$4-prijspeil)*opslagfactor,0),""))</f>
      </c>
      <c r="F83" s="12">
        <f>IF(OR(Onderhoudsregels!$G83="",Onderhoudsregels!$M83=""),"",IF(AND(F$4&gt;=Onderhoudsregels!$G83,IF(Onderhoudsregels!$H83="",F$4=Onderhoudsregels!$G83,MOD(F$4-Onderhoudsregels!$G83,Onderhoudsregels!$H83)=0)),ROUND(Onderhoudsregels!$M83*(1+prijsstijging)^MAX(0,F$4-prijspeil)*opslagfactor,0),""))</f>
      </c>
      <c r="G83" s="12">
        <f>IF(OR(Onderhoudsregels!$G83="",Onderhoudsregels!$M83=""),"",IF(AND(G$4&gt;=Onderhoudsregels!$G83,IF(Onderhoudsregels!$H83="",G$4=Onderhoudsregels!$G83,MOD(G$4-Onderhoudsregels!$G83,Onderhoudsregels!$H83)=0)),ROUND(Onderhoudsregels!$M83*(1+prijsstijging)^MAX(0,G$4-prijspeil)*opslagfactor,0),""))</f>
      </c>
      <c r="H83" s="12">
        <f>IF(OR(Onderhoudsregels!$G83="",Onderhoudsregels!$M83=""),"",IF(AND(H$4&gt;=Onderhoudsregels!$G83,IF(Onderhoudsregels!$H83="",H$4=Onderhoudsregels!$G83,MOD(H$4-Onderhoudsregels!$G83,Onderhoudsregels!$H83)=0)),ROUND(Onderhoudsregels!$M83*(1+prijsstijging)^MAX(0,H$4-prijspeil)*opslagfactor,0),""))</f>
      </c>
      <c r="I83" s="12">
        <f>IF(OR(Onderhoudsregels!$G83="",Onderhoudsregels!$M83=""),"",IF(AND(I$4&gt;=Onderhoudsregels!$G83,IF(Onderhoudsregels!$H83="",I$4=Onderhoudsregels!$G83,MOD(I$4-Onderhoudsregels!$G83,Onderhoudsregels!$H83)=0)),ROUND(Onderhoudsregels!$M83*(1+prijsstijging)^MAX(0,I$4-prijspeil)*opslagfactor,0),""))</f>
      </c>
      <c r="J83" s="12">
        <f>IF(OR(Onderhoudsregels!$G83="",Onderhoudsregels!$M83=""),"",IF(AND(J$4&gt;=Onderhoudsregels!$G83,IF(Onderhoudsregels!$H83="",J$4=Onderhoudsregels!$G83,MOD(J$4-Onderhoudsregels!$G83,Onderhoudsregels!$H83)=0)),ROUND(Onderhoudsregels!$M83*(1+prijsstijging)^MAX(0,J$4-prijspeil)*opslagfactor,0),""))</f>
      </c>
      <c r="K83" s="12">
        <f>IF(OR(Onderhoudsregels!$G83="",Onderhoudsregels!$M83=""),"",IF(AND(K$4&gt;=Onderhoudsregels!$G83,IF(Onderhoudsregels!$H83="",K$4=Onderhoudsregels!$G83,MOD(K$4-Onderhoudsregels!$G83,Onderhoudsregels!$H83)=0)),ROUND(Onderhoudsregels!$M83*(1+prijsstijging)^MAX(0,K$4-prijspeil)*opslagfactor,0),""))</f>
      </c>
      <c r="L83" s="12">
        <f>IF(OR(Onderhoudsregels!$G83="",Onderhoudsregels!$M83=""),"",IF(AND(L$4&gt;=Onderhoudsregels!$G83,IF(Onderhoudsregels!$H83="",L$4=Onderhoudsregels!$G83,MOD(L$4-Onderhoudsregels!$G83,Onderhoudsregels!$H83)=0)),ROUND(Onderhoudsregels!$M83*(1+prijsstijging)^MAX(0,L$4-prijspeil)*opslagfactor,0),""))</f>
      </c>
      <c r="M83" s="12">
        <f>IF(OR(Onderhoudsregels!$G83="",Onderhoudsregels!$M83=""),"",IF(AND(M$4&gt;=Onderhoudsregels!$G83,IF(Onderhoudsregels!$H83="",M$4=Onderhoudsregels!$G83,MOD(M$4-Onderhoudsregels!$G83,Onderhoudsregels!$H83)=0)),ROUND(Onderhoudsregels!$M83*(1+prijsstijging)^MAX(0,M$4-prijspeil)*opslagfactor,0),""))</f>
      </c>
    </row>
    <row r="84">
      <c r="A84" s="11">
        <f>IF(Onderhoudsregels!$E84="","",Onderhoudsregels!$A84&amp;"")</f>
      </c>
      <c r="B84" s="11">
        <f>IF(Onderhoudsregels!$E84="","",Onderhoudsregels!$B84&amp;"")</f>
      </c>
      <c r="C84" s="11">
        <f>IF(Onderhoudsregels!$E84="","",Onderhoudsregels!$E84)</f>
      </c>
      <c r="D84" s="12">
        <f>IF(OR(Onderhoudsregels!$G84="",Onderhoudsregels!$M84=""),"",IF(AND(D$4&gt;=Onderhoudsregels!$G84,IF(Onderhoudsregels!$H84="",D$4=Onderhoudsregels!$G84,MOD(D$4-Onderhoudsregels!$G84,Onderhoudsregels!$H84)=0)),ROUND(Onderhoudsregels!$M84*(1+prijsstijging)^MAX(0,D$4-prijspeil)*opslagfactor,0),""))</f>
      </c>
      <c r="E84" s="12">
        <f>IF(OR(Onderhoudsregels!$G84="",Onderhoudsregels!$M84=""),"",IF(AND(E$4&gt;=Onderhoudsregels!$G84,IF(Onderhoudsregels!$H84="",E$4=Onderhoudsregels!$G84,MOD(E$4-Onderhoudsregels!$G84,Onderhoudsregels!$H84)=0)),ROUND(Onderhoudsregels!$M84*(1+prijsstijging)^MAX(0,E$4-prijspeil)*opslagfactor,0),""))</f>
      </c>
      <c r="F84" s="12">
        <f>IF(OR(Onderhoudsregels!$G84="",Onderhoudsregels!$M84=""),"",IF(AND(F$4&gt;=Onderhoudsregels!$G84,IF(Onderhoudsregels!$H84="",F$4=Onderhoudsregels!$G84,MOD(F$4-Onderhoudsregels!$G84,Onderhoudsregels!$H84)=0)),ROUND(Onderhoudsregels!$M84*(1+prijsstijging)^MAX(0,F$4-prijspeil)*opslagfactor,0),""))</f>
      </c>
      <c r="G84" s="12">
        <f>IF(OR(Onderhoudsregels!$G84="",Onderhoudsregels!$M84=""),"",IF(AND(G$4&gt;=Onderhoudsregels!$G84,IF(Onderhoudsregels!$H84="",G$4=Onderhoudsregels!$G84,MOD(G$4-Onderhoudsregels!$G84,Onderhoudsregels!$H84)=0)),ROUND(Onderhoudsregels!$M84*(1+prijsstijging)^MAX(0,G$4-prijspeil)*opslagfactor,0),""))</f>
      </c>
      <c r="H84" s="12">
        <f>IF(OR(Onderhoudsregels!$G84="",Onderhoudsregels!$M84=""),"",IF(AND(H$4&gt;=Onderhoudsregels!$G84,IF(Onderhoudsregels!$H84="",H$4=Onderhoudsregels!$G84,MOD(H$4-Onderhoudsregels!$G84,Onderhoudsregels!$H84)=0)),ROUND(Onderhoudsregels!$M84*(1+prijsstijging)^MAX(0,H$4-prijspeil)*opslagfactor,0),""))</f>
      </c>
      <c r="I84" s="12">
        <f>IF(OR(Onderhoudsregels!$G84="",Onderhoudsregels!$M84=""),"",IF(AND(I$4&gt;=Onderhoudsregels!$G84,IF(Onderhoudsregels!$H84="",I$4=Onderhoudsregels!$G84,MOD(I$4-Onderhoudsregels!$G84,Onderhoudsregels!$H84)=0)),ROUND(Onderhoudsregels!$M84*(1+prijsstijging)^MAX(0,I$4-prijspeil)*opslagfactor,0),""))</f>
      </c>
      <c r="J84" s="12">
        <f>IF(OR(Onderhoudsregels!$G84="",Onderhoudsregels!$M84=""),"",IF(AND(J$4&gt;=Onderhoudsregels!$G84,IF(Onderhoudsregels!$H84="",J$4=Onderhoudsregels!$G84,MOD(J$4-Onderhoudsregels!$G84,Onderhoudsregels!$H84)=0)),ROUND(Onderhoudsregels!$M84*(1+prijsstijging)^MAX(0,J$4-prijspeil)*opslagfactor,0),""))</f>
      </c>
      <c r="K84" s="12">
        <f>IF(OR(Onderhoudsregels!$G84="",Onderhoudsregels!$M84=""),"",IF(AND(K$4&gt;=Onderhoudsregels!$G84,IF(Onderhoudsregels!$H84="",K$4=Onderhoudsregels!$G84,MOD(K$4-Onderhoudsregels!$G84,Onderhoudsregels!$H84)=0)),ROUND(Onderhoudsregels!$M84*(1+prijsstijging)^MAX(0,K$4-prijspeil)*opslagfactor,0),""))</f>
      </c>
      <c r="L84" s="12">
        <f>IF(OR(Onderhoudsregels!$G84="",Onderhoudsregels!$M84=""),"",IF(AND(L$4&gt;=Onderhoudsregels!$G84,IF(Onderhoudsregels!$H84="",L$4=Onderhoudsregels!$G84,MOD(L$4-Onderhoudsregels!$G84,Onderhoudsregels!$H84)=0)),ROUND(Onderhoudsregels!$M84*(1+prijsstijging)^MAX(0,L$4-prijspeil)*opslagfactor,0),""))</f>
      </c>
      <c r="M84" s="12">
        <f>IF(OR(Onderhoudsregels!$G84="",Onderhoudsregels!$M84=""),"",IF(AND(M$4&gt;=Onderhoudsregels!$G84,IF(Onderhoudsregels!$H84="",M$4=Onderhoudsregels!$G84,MOD(M$4-Onderhoudsregels!$G84,Onderhoudsregels!$H84)=0)),ROUND(Onderhoudsregels!$M84*(1+prijsstijging)^MAX(0,M$4-prijspeil)*opslagfactor,0),""))</f>
      </c>
    </row>
    <row r="85">
      <c r="A85" s="11">
        <f>IF(Onderhoudsregels!$E85="","",Onderhoudsregels!$A85&amp;"")</f>
      </c>
      <c r="B85" s="11">
        <f>IF(Onderhoudsregels!$E85="","",Onderhoudsregels!$B85&amp;"")</f>
      </c>
      <c r="C85" s="11">
        <f>IF(Onderhoudsregels!$E85="","",Onderhoudsregels!$E85)</f>
      </c>
      <c r="D85" s="12">
        <f>IF(OR(Onderhoudsregels!$G85="",Onderhoudsregels!$M85=""),"",IF(AND(D$4&gt;=Onderhoudsregels!$G85,IF(Onderhoudsregels!$H85="",D$4=Onderhoudsregels!$G85,MOD(D$4-Onderhoudsregels!$G85,Onderhoudsregels!$H85)=0)),ROUND(Onderhoudsregels!$M85*(1+prijsstijging)^MAX(0,D$4-prijspeil)*opslagfactor,0),""))</f>
      </c>
      <c r="E85" s="12">
        <f>IF(OR(Onderhoudsregels!$G85="",Onderhoudsregels!$M85=""),"",IF(AND(E$4&gt;=Onderhoudsregels!$G85,IF(Onderhoudsregels!$H85="",E$4=Onderhoudsregels!$G85,MOD(E$4-Onderhoudsregels!$G85,Onderhoudsregels!$H85)=0)),ROUND(Onderhoudsregels!$M85*(1+prijsstijging)^MAX(0,E$4-prijspeil)*opslagfactor,0),""))</f>
      </c>
      <c r="F85" s="12">
        <f>IF(OR(Onderhoudsregels!$G85="",Onderhoudsregels!$M85=""),"",IF(AND(F$4&gt;=Onderhoudsregels!$G85,IF(Onderhoudsregels!$H85="",F$4=Onderhoudsregels!$G85,MOD(F$4-Onderhoudsregels!$G85,Onderhoudsregels!$H85)=0)),ROUND(Onderhoudsregels!$M85*(1+prijsstijging)^MAX(0,F$4-prijspeil)*opslagfactor,0),""))</f>
      </c>
      <c r="G85" s="12">
        <f>IF(OR(Onderhoudsregels!$G85="",Onderhoudsregels!$M85=""),"",IF(AND(G$4&gt;=Onderhoudsregels!$G85,IF(Onderhoudsregels!$H85="",G$4=Onderhoudsregels!$G85,MOD(G$4-Onderhoudsregels!$G85,Onderhoudsregels!$H85)=0)),ROUND(Onderhoudsregels!$M85*(1+prijsstijging)^MAX(0,G$4-prijspeil)*opslagfactor,0),""))</f>
      </c>
      <c r="H85" s="12">
        <f>IF(OR(Onderhoudsregels!$G85="",Onderhoudsregels!$M85=""),"",IF(AND(H$4&gt;=Onderhoudsregels!$G85,IF(Onderhoudsregels!$H85="",H$4=Onderhoudsregels!$G85,MOD(H$4-Onderhoudsregels!$G85,Onderhoudsregels!$H85)=0)),ROUND(Onderhoudsregels!$M85*(1+prijsstijging)^MAX(0,H$4-prijspeil)*opslagfactor,0),""))</f>
      </c>
      <c r="I85" s="12">
        <f>IF(OR(Onderhoudsregels!$G85="",Onderhoudsregels!$M85=""),"",IF(AND(I$4&gt;=Onderhoudsregels!$G85,IF(Onderhoudsregels!$H85="",I$4=Onderhoudsregels!$G85,MOD(I$4-Onderhoudsregels!$G85,Onderhoudsregels!$H85)=0)),ROUND(Onderhoudsregels!$M85*(1+prijsstijging)^MAX(0,I$4-prijspeil)*opslagfactor,0),""))</f>
      </c>
      <c r="J85" s="12">
        <f>IF(OR(Onderhoudsregels!$G85="",Onderhoudsregels!$M85=""),"",IF(AND(J$4&gt;=Onderhoudsregels!$G85,IF(Onderhoudsregels!$H85="",J$4=Onderhoudsregels!$G85,MOD(J$4-Onderhoudsregels!$G85,Onderhoudsregels!$H85)=0)),ROUND(Onderhoudsregels!$M85*(1+prijsstijging)^MAX(0,J$4-prijspeil)*opslagfactor,0),""))</f>
      </c>
      <c r="K85" s="12">
        <f>IF(OR(Onderhoudsregels!$G85="",Onderhoudsregels!$M85=""),"",IF(AND(K$4&gt;=Onderhoudsregels!$G85,IF(Onderhoudsregels!$H85="",K$4=Onderhoudsregels!$G85,MOD(K$4-Onderhoudsregels!$G85,Onderhoudsregels!$H85)=0)),ROUND(Onderhoudsregels!$M85*(1+prijsstijging)^MAX(0,K$4-prijspeil)*opslagfactor,0),""))</f>
      </c>
      <c r="L85" s="12">
        <f>IF(OR(Onderhoudsregels!$G85="",Onderhoudsregels!$M85=""),"",IF(AND(L$4&gt;=Onderhoudsregels!$G85,IF(Onderhoudsregels!$H85="",L$4=Onderhoudsregels!$G85,MOD(L$4-Onderhoudsregels!$G85,Onderhoudsregels!$H85)=0)),ROUND(Onderhoudsregels!$M85*(1+prijsstijging)^MAX(0,L$4-prijspeil)*opslagfactor,0),""))</f>
      </c>
      <c r="M85" s="12">
        <f>IF(OR(Onderhoudsregels!$G85="",Onderhoudsregels!$M85=""),"",IF(AND(M$4&gt;=Onderhoudsregels!$G85,IF(Onderhoudsregels!$H85="",M$4=Onderhoudsregels!$G85,MOD(M$4-Onderhoudsregels!$G85,Onderhoudsregels!$H85)=0)),ROUND(Onderhoudsregels!$M85*(1+prijsstijging)^MAX(0,M$4-prijspeil)*opslagfactor,0),""))</f>
      </c>
    </row>
    <row r="86">
      <c r="A86" s="11">
        <f>IF(Onderhoudsregels!$E86="","",Onderhoudsregels!$A86&amp;"")</f>
      </c>
      <c r="B86" s="11">
        <f>IF(Onderhoudsregels!$E86="","",Onderhoudsregels!$B86&amp;"")</f>
      </c>
      <c r="C86" s="11">
        <f>IF(Onderhoudsregels!$E86="","",Onderhoudsregels!$E86)</f>
      </c>
      <c r="D86" s="12">
        <f>IF(OR(Onderhoudsregels!$G86="",Onderhoudsregels!$M86=""),"",IF(AND(D$4&gt;=Onderhoudsregels!$G86,IF(Onderhoudsregels!$H86="",D$4=Onderhoudsregels!$G86,MOD(D$4-Onderhoudsregels!$G86,Onderhoudsregels!$H86)=0)),ROUND(Onderhoudsregels!$M86*(1+prijsstijging)^MAX(0,D$4-prijspeil)*opslagfactor,0),""))</f>
      </c>
      <c r="E86" s="12">
        <f>IF(OR(Onderhoudsregels!$G86="",Onderhoudsregels!$M86=""),"",IF(AND(E$4&gt;=Onderhoudsregels!$G86,IF(Onderhoudsregels!$H86="",E$4=Onderhoudsregels!$G86,MOD(E$4-Onderhoudsregels!$G86,Onderhoudsregels!$H86)=0)),ROUND(Onderhoudsregels!$M86*(1+prijsstijging)^MAX(0,E$4-prijspeil)*opslagfactor,0),""))</f>
      </c>
      <c r="F86" s="12">
        <f>IF(OR(Onderhoudsregels!$G86="",Onderhoudsregels!$M86=""),"",IF(AND(F$4&gt;=Onderhoudsregels!$G86,IF(Onderhoudsregels!$H86="",F$4=Onderhoudsregels!$G86,MOD(F$4-Onderhoudsregels!$G86,Onderhoudsregels!$H86)=0)),ROUND(Onderhoudsregels!$M86*(1+prijsstijging)^MAX(0,F$4-prijspeil)*opslagfactor,0),""))</f>
      </c>
      <c r="G86" s="12">
        <f>IF(OR(Onderhoudsregels!$G86="",Onderhoudsregels!$M86=""),"",IF(AND(G$4&gt;=Onderhoudsregels!$G86,IF(Onderhoudsregels!$H86="",G$4=Onderhoudsregels!$G86,MOD(G$4-Onderhoudsregels!$G86,Onderhoudsregels!$H86)=0)),ROUND(Onderhoudsregels!$M86*(1+prijsstijging)^MAX(0,G$4-prijspeil)*opslagfactor,0),""))</f>
      </c>
      <c r="H86" s="12">
        <f>IF(OR(Onderhoudsregels!$G86="",Onderhoudsregels!$M86=""),"",IF(AND(H$4&gt;=Onderhoudsregels!$G86,IF(Onderhoudsregels!$H86="",H$4=Onderhoudsregels!$G86,MOD(H$4-Onderhoudsregels!$G86,Onderhoudsregels!$H86)=0)),ROUND(Onderhoudsregels!$M86*(1+prijsstijging)^MAX(0,H$4-prijspeil)*opslagfactor,0),""))</f>
      </c>
      <c r="I86" s="12">
        <f>IF(OR(Onderhoudsregels!$G86="",Onderhoudsregels!$M86=""),"",IF(AND(I$4&gt;=Onderhoudsregels!$G86,IF(Onderhoudsregels!$H86="",I$4=Onderhoudsregels!$G86,MOD(I$4-Onderhoudsregels!$G86,Onderhoudsregels!$H86)=0)),ROUND(Onderhoudsregels!$M86*(1+prijsstijging)^MAX(0,I$4-prijspeil)*opslagfactor,0),""))</f>
      </c>
      <c r="J86" s="12">
        <f>IF(OR(Onderhoudsregels!$G86="",Onderhoudsregels!$M86=""),"",IF(AND(J$4&gt;=Onderhoudsregels!$G86,IF(Onderhoudsregels!$H86="",J$4=Onderhoudsregels!$G86,MOD(J$4-Onderhoudsregels!$G86,Onderhoudsregels!$H86)=0)),ROUND(Onderhoudsregels!$M86*(1+prijsstijging)^MAX(0,J$4-prijspeil)*opslagfactor,0),""))</f>
      </c>
      <c r="K86" s="12">
        <f>IF(OR(Onderhoudsregels!$G86="",Onderhoudsregels!$M86=""),"",IF(AND(K$4&gt;=Onderhoudsregels!$G86,IF(Onderhoudsregels!$H86="",K$4=Onderhoudsregels!$G86,MOD(K$4-Onderhoudsregels!$G86,Onderhoudsregels!$H86)=0)),ROUND(Onderhoudsregels!$M86*(1+prijsstijging)^MAX(0,K$4-prijspeil)*opslagfactor,0),""))</f>
      </c>
      <c r="L86" s="12">
        <f>IF(OR(Onderhoudsregels!$G86="",Onderhoudsregels!$M86=""),"",IF(AND(L$4&gt;=Onderhoudsregels!$G86,IF(Onderhoudsregels!$H86="",L$4=Onderhoudsregels!$G86,MOD(L$4-Onderhoudsregels!$G86,Onderhoudsregels!$H86)=0)),ROUND(Onderhoudsregels!$M86*(1+prijsstijging)^MAX(0,L$4-prijspeil)*opslagfactor,0),""))</f>
      </c>
      <c r="M86" s="12">
        <f>IF(OR(Onderhoudsregels!$G86="",Onderhoudsregels!$M86=""),"",IF(AND(M$4&gt;=Onderhoudsregels!$G86,IF(Onderhoudsregels!$H86="",M$4=Onderhoudsregels!$G86,MOD(M$4-Onderhoudsregels!$G86,Onderhoudsregels!$H86)=0)),ROUND(Onderhoudsregels!$M86*(1+prijsstijging)^MAX(0,M$4-prijspeil)*opslagfactor,0),""))</f>
      </c>
    </row>
    <row r="87">
      <c r="A87" s="11">
        <f>IF(Onderhoudsregels!$E87="","",Onderhoudsregels!$A87&amp;"")</f>
      </c>
      <c r="B87" s="11">
        <f>IF(Onderhoudsregels!$E87="","",Onderhoudsregels!$B87&amp;"")</f>
      </c>
      <c r="C87" s="11">
        <f>IF(Onderhoudsregels!$E87="","",Onderhoudsregels!$E87)</f>
      </c>
      <c r="D87" s="12">
        <f>IF(OR(Onderhoudsregels!$G87="",Onderhoudsregels!$M87=""),"",IF(AND(D$4&gt;=Onderhoudsregels!$G87,IF(Onderhoudsregels!$H87="",D$4=Onderhoudsregels!$G87,MOD(D$4-Onderhoudsregels!$G87,Onderhoudsregels!$H87)=0)),ROUND(Onderhoudsregels!$M87*(1+prijsstijging)^MAX(0,D$4-prijspeil)*opslagfactor,0),""))</f>
      </c>
      <c r="E87" s="12">
        <f>IF(OR(Onderhoudsregels!$G87="",Onderhoudsregels!$M87=""),"",IF(AND(E$4&gt;=Onderhoudsregels!$G87,IF(Onderhoudsregels!$H87="",E$4=Onderhoudsregels!$G87,MOD(E$4-Onderhoudsregels!$G87,Onderhoudsregels!$H87)=0)),ROUND(Onderhoudsregels!$M87*(1+prijsstijging)^MAX(0,E$4-prijspeil)*opslagfactor,0),""))</f>
      </c>
      <c r="F87" s="12">
        <f>IF(OR(Onderhoudsregels!$G87="",Onderhoudsregels!$M87=""),"",IF(AND(F$4&gt;=Onderhoudsregels!$G87,IF(Onderhoudsregels!$H87="",F$4=Onderhoudsregels!$G87,MOD(F$4-Onderhoudsregels!$G87,Onderhoudsregels!$H87)=0)),ROUND(Onderhoudsregels!$M87*(1+prijsstijging)^MAX(0,F$4-prijspeil)*opslagfactor,0),""))</f>
      </c>
      <c r="G87" s="12">
        <f>IF(OR(Onderhoudsregels!$G87="",Onderhoudsregels!$M87=""),"",IF(AND(G$4&gt;=Onderhoudsregels!$G87,IF(Onderhoudsregels!$H87="",G$4=Onderhoudsregels!$G87,MOD(G$4-Onderhoudsregels!$G87,Onderhoudsregels!$H87)=0)),ROUND(Onderhoudsregels!$M87*(1+prijsstijging)^MAX(0,G$4-prijspeil)*opslagfactor,0),""))</f>
      </c>
      <c r="H87" s="12">
        <f>IF(OR(Onderhoudsregels!$G87="",Onderhoudsregels!$M87=""),"",IF(AND(H$4&gt;=Onderhoudsregels!$G87,IF(Onderhoudsregels!$H87="",H$4=Onderhoudsregels!$G87,MOD(H$4-Onderhoudsregels!$G87,Onderhoudsregels!$H87)=0)),ROUND(Onderhoudsregels!$M87*(1+prijsstijging)^MAX(0,H$4-prijspeil)*opslagfactor,0),""))</f>
      </c>
      <c r="I87" s="12">
        <f>IF(OR(Onderhoudsregels!$G87="",Onderhoudsregels!$M87=""),"",IF(AND(I$4&gt;=Onderhoudsregels!$G87,IF(Onderhoudsregels!$H87="",I$4=Onderhoudsregels!$G87,MOD(I$4-Onderhoudsregels!$G87,Onderhoudsregels!$H87)=0)),ROUND(Onderhoudsregels!$M87*(1+prijsstijging)^MAX(0,I$4-prijspeil)*opslagfactor,0),""))</f>
      </c>
      <c r="J87" s="12">
        <f>IF(OR(Onderhoudsregels!$G87="",Onderhoudsregels!$M87=""),"",IF(AND(J$4&gt;=Onderhoudsregels!$G87,IF(Onderhoudsregels!$H87="",J$4=Onderhoudsregels!$G87,MOD(J$4-Onderhoudsregels!$G87,Onderhoudsregels!$H87)=0)),ROUND(Onderhoudsregels!$M87*(1+prijsstijging)^MAX(0,J$4-prijspeil)*opslagfactor,0),""))</f>
      </c>
      <c r="K87" s="12">
        <f>IF(OR(Onderhoudsregels!$G87="",Onderhoudsregels!$M87=""),"",IF(AND(K$4&gt;=Onderhoudsregels!$G87,IF(Onderhoudsregels!$H87="",K$4=Onderhoudsregels!$G87,MOD(K$4-Onderhoudsregels!$G87,Onderhoudsregels!$H87)=0)),ROUND(Onderhoudsregels!$M87*(1+prijsstijging)^MAX(0,K$4-prijspeil)*opslagfactor,0),""))</f>
      </c>
      <c r="L87" s="12">
        <f>IF(OR(Onderhoudsregels!$G87="",Onderhoudsregels!$M87=""),"",IF(AND(L$4&gt;=Onderhoudsregels!$G87,IF(Onderhoudsregels!$H87="",L$4=Onderhoudsregels!$G87,MOD(L$4-Onderhoudsregels!$G87,Onderhoudsregels!$H87)=0)),ROUND(Onderhoudsregels!$M87*(1+prijsstijging)^MAX(0,L$4-prijspeil)*opslagfactor,0),""))</f>
      </c>
      <c r="M87" s="12">
        <f>IF(OR(Onderhoudsregels!$G87="",Onderhoudsregels!$M87=""),"",IF(AND(M$4&gt;=Onderhoudsregels!$G87,IF(Onderhoudsregels!$H87="",M$4=Onderhoudsregels!$G87,MOD(M$4-Onderhoudsregels!$G87,Onderhoudsregels!$H87)=0)),ROUND(Onderhoudsregels!$M87*(1+prijsstijging)^MAX(0,M$4-prijspeil)*opslagfactor,0),""))</f>
      </c>
    </row>
    <row r="88">
      <c r="A88" s="11">
        <f>IF(Onderhoudsregels!$E88="","",Onderhoudsregels!$A88&amp;"")</f>
      </c>
      <c r="B88" s="11">
        <f>IF(Onderhoudsregels!$E88="","",Onderhoudsregels!$B88&amp;"")</f>
      </c>
      <c r="C88" s="11">
        <f>IF(Onderhoudsregels!$E88="","",Onderhoudsregels!$E88)</f>
      </c>
      <c r="D88" s="12">
        <f>IF(OR(Onderhoudsregels!$G88="",Onderhoudsregels!$M88=""),"",IF(AND(D$4&gt;=Onderhoudsregels!$G88,IF(Onderhoudsregels!$H88="",D$4=Onderhoudsregels!$G88,MOD(D$4-Onderhoudsregels!$G88,Onderhoudsregels!$H88)=0)),ROUND(Onderhoudsregels!$M88*(1+prijsstijging)^MAX(0,D$4-prijspeil)*opslagfactor,0),""))</f>
      </c>
      <c r="E88" s="12">
        <f>IF(OR(Onderhoudsregels!$G88="",Onderhoudsregels!$M88=""),"",IF(AND(E$4&gt;=Onderhoudsregels!$G88,IF(Onderhoudsregels!$H88="",E$4=Onderhoudsregels!$G88,MOD(E$4-Onderhoudsregels!$G88,Onderhoudsregels!$H88)=0)),ROUND(Onderhoudsregels!$M88*(1+prijsstijging)^MAX(0,E$4-prijspeil)*opslagfactor,0),""))</f>
      </c>
      <c r="F88" s="12">
        <f>IF(OR(Onderhoudsregels!$G88="",Onderhoudsregels!$M88=""),"",IF(AND(F$4&gt;=Onderhoudsregels!$G88,IF(Onderhoudsregels!$H88="",F$4=Onderhoudsregels!$G88,MOD(F$4-Onderhoudsregels!$G88,Onderhoudsregels!$H88)=0)),ROUND(Onderhoudsregels!$M88*(1+prijsstijging)^MAX(0,F$4-prijspeil)*opslagfactor,0),""))</f>
      </c>
      <c r="G88" s="12">
        <f>IF(OR(Onderhoudsregels!$G88="",Onderhoudsregels!$M88=""),"",IF(AND(G$4&gt;=Onderhoudsregels!$G88,IF(Onderhoudsregels!$H88="",G$4=Onderhoudsregels!$G88,MOD(G$4-Onderhoudsregels!$G88,Onderhoudsregels!$H88)=0)),ROUND(Onderhoudsregels!$M88*(1+prijsstijging)^MAX(0,G$4-prijspeil)*opslagfactor,0),""))</f>
      </c>
      <c r="H88" s="12">
        <f>IF(OR(Onderhoudsregels!$G88="",Onderhoudsregels!$M88=""),"",IF(AND(H$4&gt;=Onderhoudsregels!$G88,IF(Onderhoudsregels!$H88="",H$4=Onderhoudsregels!$G88,MOD(H$4-Onderhoudsregels!$G88,Onderhoudsregels!$H88)=0)),ROUND(Onderhoudsregels!$M88*(1+prijsstijging)^MAX(0,H$4-prijspeil)*opslagfactor,0),""))</f>
      </c>
      <c r="I88" s="12">
        <f>IF(OR(Onderhoudsregels!$G88="",Onderhoudsregels!$M88=""),"",IF(AND(I$4&gt;=Onderhoudsregels!$G88,IF(Onderhoudsregels!$H88="",I$4=Onderhoudsregels!$G88,MOD(I$4-Onderhoudsregels!$G88,Onderhoudsregels!$H88)=0)),ROUND(Onderhoudsregels!$M88*(1+prijsstijging)^MAX(0,I$4-prijspeil)*opslagfactor,0),""))</f>
      </c>
      <c r="J88" s="12">
        <f>IF(OR(Onderhoudsregels!$G88="",Onderhoudsregels!$M88=""),"",IF(AND(J$4&gt;=Onderhoudsregels!$G88,IF(Onderhoudsregels!$H88="",J$4=Onderhoudsregels!$G88,MOD(J$4-Onderhoudsregels!$G88,Onderhoudsregels!$H88)=0)),ROUND(Onderhoudsregels!$M88*(1+prijsstijging)^MAX(0,J$4-prijspeil)*opslagfactor,0),""))</f>
      </c>
      <c r="K88" s="12">
        <f>IF(OR(Onderhoudsregels!$G88="",Onderhoudsregels!$M88=""),"",IF(AND(K$4&gt;=Onderhoudsregels!$G88,IF(Onderhoudsregels!$H88="",K$4=Onderhoudsregels!$G88,MOD(K$4-Onderhoudsregels!$G88,Onderhoudsregels!$H88)=0)),ROUND(Onderhoudsregels!$M88*(1+prijsstijging)^MAX(0,K$4-prijspeil)*opslagfactor,0),""))</f>
      </c>
      <c r="L88" s="12">
        <f>IF(OR(Onderhoudsregels!$G88="",Onderhoudsregels!$M88=""),"",IF(AND(L$4&gt;=Onderhoudsregels!$G88,IF(Onderhoudsregels!$H88="",L$4=Onderhoudsregels!$G88,MOD(L$4-Onderhoudsregels!$G88,Onderhoudsregels!$H88)=0)),ROUND(Onderhoudsregels!$M88*(1+prijsstijging)^MAX(0,L$4-prijspeil)*opslagfactor,0),""))</f>
      </c>
      <c r="M88" s="12">
        <f>IF(OR(Onderhoudsregels!$G88="",Onderhoudsregels!$M88=""),"",IF(AND(M$4&gt;=Onderhoudsregels!$G88,IF(Onderhoudsregels!$H88="",M$4=Onderhoudsregels!$G88,MOD(M$4-Onderhoudsregels!$G88,Onderhoudsregels!$H88)=0)),ROUND(Onderhoudsregels!$M88*(1+prijsstijging)^MAX(0,M$4-prijspeil)*opslagfactor,0),""))</f>
      </c>
    </row>
    <row r="89">
      <c r="A89" s="11">
        <f>IF(Onderhoudsregels!$E89="","",Onderhoudsregels!$A89&amp;"")</f>
      </c>
      <c r="B89" s="11">
        <f>IF(Onderhoudsregels!$E89="","",Onderhoudsregels!$B89&amp;"")</f>
      </c>
      <c r="C89" s="11">
        <f>IF(Onderhoudsregels!$E89="","",Onderhoudsregels!$E89)</f>
      </c>
      <c r="D89" s="12">
        <f>IF(OR(Onderhoudsregels!$G89="",Onderhoudsregels!$M89=""),"",IF(AND(D$4&gt;=Onderhoudsregels!$G89,IF(Onderhoudsregels!$H89="",D$4=Onderhoudsregels!$G89,MOD(D$4-Onderhoudsregels!$G89,Onderhoudsregels!$H89)=0)),ROUND(Onderhoudsregels!$M89*(1+prijsstijging)^MAX(0,D$4-prijspeil)*opslagfactor,0),""))</f>
      </c>
      <c r="E89" s="12">
        <f>IF(OR(Onderhoudsregels!$G89="",Onderhoudsregels!$M89=""),"",IF(AND(E$4&gt;=Onderhoudsregels!$G89,IF(Onderhoudsregels!$H89="",E$4=Onderhoudsregels!$G89,MOD(E$4-Onderhoudsregels!$G89,Onderhoudsregels!$H89)=0)),ROUND(Onderhoudsregels!$M89*(1+prijsstijging)^MAX(0,E$4-prijspeil)*opslagfactor,0),""))</f>
      </c>
      <c r="F89" s="12">
        <f>IF(OR(Onderhoudsregels!$G89="",Onderhoudsregels!$M89=""),"",IF(AND(F$4&gt;=Onderhoudsregels!$G89,IF(Onderhoudsregels!$H89="",F$4=Onderhoudsregels!$G89,MOD(F$4-Onderhoudsregels!$G89,Onderhoudsregels!$H89)=0)),ROUND(Onderhoudsregels!$M89*(1+prijsstijging)^MAX(0,F$4-prijspeil)*opslagfactor,0),""))</f>
      </c>
      <c r="G89" s="12">
        <f>IF(OR(Onderhoudsregels!$G89="",Onderhoudsregels!$M89=""),"",IF(AND(G$4&gt;=Onderhoudsregels!$G89,IF(Onderhoudsregels!$H89="",G$4=Onderhoudsregels!$G89,MOD(G$4-Onderhoudsregels!$G89,Onderhoudsregels!$H89)=0)),ROUND(Onderhoudsregels!$M89*(1+prijsstijging)^MAX(0,G$4-prijspeil)*opslagfactor,0),""))</f>
      </c>
      <c r="H89" s="12">
        <f>IF(OR(Onderhoudsregels!$G89="",Onderhoudsregels!$M89=""),"",IF(AND(H$4&gt;=Onderhoudsregels!$G89,IF(Onderhoudsregels!$H89="",H$4=Onderhoudsregels!$G89,MOD(H$4-Onderhoudsregels!$G89,Onderhoudsregels!$H89)=0)),ROUND(Onderhoudsregels!$M89*(1+prijsstijging)^MAX(0,H$4-prijspeil)*opslagfactor,0),""))</f>
      </c>
      <c r="I89" s="12">
        <f>IF(OR(Onderhoudsregels!$G89="",Onderhoudsregels!$M89=""),"",IF(AND(I$4&gt;=Onderhoudsregels!$G89,IF(Onderhoudsregels!$H89="",I$4=Onderhoudsregels!$G89,MOD(I$4-Onderhoudsregels!$G89,Onderhoudsregels!$H89)=0)),ROUND(Onderhoudsregels!$M89*(1+prijsstijging)^MAX(0,I$4-prijspeil)*opslagfactor,0),""))</f>
      </c>
      <c r="J89" s="12">
        <f>IF(OR(Onderhoudsregels!$G89="",Onderhoudsregels!$M89=""),"",IF(AND(J$4&gt;=Onderhoudsregels!$G89,IF(Onderhoudsregels!$H89="",J$4=Onderhoudsregels!$G89,MOD(J$4-Onderhoudsregels!$G89,Onderhoudsregels!$H89)=0)),ROUND(Onderhoudsregels!$M89*(1+prijsstijging)^MAX(0,J$4-prijspeil)*opslagfactor,0),""))</f>
      </c>
      <c r="K89" s="12">
        <f>IF(OR(Onderhoudsregels!$G89="",Onderhoudsregels!$M89=""),"",IF(AND(K$4&gt;=Onderhoudsregels!$G89,IF(Onderhoudsregels!$H89="",K$4=Onderhoudsregels!$G89,MOD(K$4-Onderhoudsregels!$G89,Onderhoudsregels!$H89)=0)),ROUND(Onderhoudsregels!$M89*(1+prijsstijging)^MAX(0,K$4-prijspeil)*opslagfactor,0),""))</f>
      </c>
      <c r="L89" s="12">
        <f>IF(OR(Onderhoudsregels!$G89="",Onderhoudsregels!$M89=""),"",IF(AND(L$4&gt;=Onderhoudsregels!$G89,IF(Onderhoudsregels!$H89="",L$4=Onderhoudsregels!$G89,MOD(L$4-Onderhoudsregels!$G89,Onderhoudsregels!$H89)=0)),ROUND(Onderhoudsregels!$M89*(1+prijsstijging)^MAX(0,L$4-prijspeil)*opslagfactor,0),""))</f>
      </c>
      <c r="M89" s="12">
        <f>IF(OR(Onderhoudsregels!$G89="",Onderhoudsregels!$M89=""),"",IF(AND(M$4&gt;=Onderhoudsregels!$G89,IF(Onderhoudsregels!$H89="",M$4=Onderhoudsregels!$G89,MOD(M$4-Onderhoudsregels!$G89,Onderhoudsregels!$H89)=0)),ROUND(Onderhoudsregels!$M89*(1+prijsstijging)^MAX(0,M$4-prijspeil)*opslagfactor,0),""))</f>
      </c>
    </row>
    <row r="90">
      <c r="A90" s="11">
        <f>IF(Onderhoudsregels!$E90="","",Onderhoudsregels!$A90&amp;"")</f>
      </c>
      <c r="B90" s="11">
        <f>IF(Onderhoudsregels!$E90="","",Onderhoudsregels!$B90&amp;"")</f>
      </c>
      <c r="C90" s="11">
        <f>IF(Onderhoudsregels!$E90="","",Onderhoudsregels!$E90)</f>
      </c>
      <c r="D90" s="12">
        <f>IF(OR(Onderhoudsregels!$G90="",Onderhoudsregels!$M90=""),"",IF(AND(D$4&gt;=Onderhoudsregels!$G90,IF(Onderhoudsregels!$H90="",D$4=Onderhoudsregels!$G90,MOD(D$4-Onderhoudsregels!$G90,Onderhoudsregels!$H90)=0)),ROUND(Onderhoudsregels!$M90*(1+prijsstijging)^MAX(0,D$4-prijspeil)*opslagfactor,0),""))</f>
      </c>
      <c r="E90" s="12">
        <f>IF(OR(Onderhoudsregels!$G90="",Onderhoudsregels!$M90=""),"",IF(AND(E$4&gt;=Onderhoudsregels!$G90,IF(Onderhoudsregels!$H90="",E$4=Onderhoudsregels!$G90,MOD(E$4-Onderhoudsregels!$G90,Onderhoudsregels!$H90)=0)),ROUND(Onderhoudsregels!$M90*(1+prijsstijging)^MAX(0,E$4-prijspeil)*opslagfactor,0),""))</f>
      </c>
      <c r="F90" s="12">
        <f>IF(OR(Onderhoudsregels!$G90="",Onderhoudsregels!$M90=""),"",IF(AND(F$4&gt;=Onderhoudsregels!$G90,IF(Onderhoudsregels!$H90="",F$4=Onderhoudsregels!$G90,MOD(F$4-Onderhoudsregels!$G90,Onderhoudsregels!$H90)=0)),ROUND(Onderhoudsregels!$M90*(1+prijsstijging)^MAX(0,F$4-prijspeil)*opslagfactor,0),""))</f>
      </c>
      <c r="G90" s="12">
        <f>IF(OR(Onderhoudsregels!$G90="",Onderhoudsregels!$M90=""),"",IF(AND(G$4&gt;=Onderhoudsregels!$G90,IF(Onderhoudsregels!$H90="",G$4=Onderhoudsregels!$G90,MOD(G$4-Onderhoudsregels!$G90,Onderhoudsregels!$H90)=0)),ROUND(Onderhoudsregels!$M90*(1+prijsstijging)^MAX(0,G$4-prijspeil)*opslagfactor,0),""))</f>
      </c>
      <c r="H90" s="12">
        <f>IF(OR(Onderhoudsregels!$G90="",Onderhoudsregels!$M90=""),"",IF(AND(H$4&gt;=Onderhoudsregels!$G90,IF(Onderhoudsregels!$H90="",H$4=Onderhoudsregels!$G90,MOD(H$4-Onderhoudsregels!$G90,Onderhoudsregels!$H90)=0)),ROUND(Onderhoudsregels!$M90*(1+prijsstijging)^MAX(0,H$4-prijspeil)*opslagfactor,0),""))</f>
      </c>
      <c r="I90" s="12">
        <f>IF(OR(Onderhoudsregels!$G90="",Onderhoudsregels!$M90=""),"",IF(AND(I$4&gt;=Onderhoudsregels!$G90,IF(Onderhoudsregels!$H90="",I$4=Onderhoudsregels!$G90,MOD(I$4-Onderhoudsregels!$G90,Onderhoudsregels!$H90)=0)),ROUND(Onderhoudsregels!$M90*(1+prijsstijging)^MAX(0,I$4-prijspeil)*opslagfactor,0),""))</f>
      </c>
      <c r="J90" s="12">
        <f>IF(OR(Onderhoudsregels!$G90="",Onderhoudsregels!$M90=""),"",IF(AND(J$4&gt;=Onderhoudsregels!$G90,IF(Onderhoudsregels!$H90="",J$4=Onderhoudsregels!$G90,MOD(J$4-Onderhoudsregels!$G90,Onderhoudsregels!$H90)=0)),ROUND(Onderhoudsregels!$M90*(1+prijsstijging)^MAX(0,J$4-prijspeil)*opslagfactor,0),""))</f>
      </c>
      <c r="K90" s="12">
        <f>IF(OR(Onderhoudsregels!$G90="",Onderhoudsregels!$M90=""),"",IF(AND(K$4&gt;=Onderhoudsregels!$G90,IF(Onderhoudsregels!$H90="",K$4=Onderhoudsregels!$G90,MOD(K$4-Onderhoudsregels!$G90,Onderhoudsregels!$H90)=0)),ROUND(Onderhoudsregels!$M90*(1+prijsstijging)^MAX(0,K$4-prijspeil)*opslagfactor,0),""))</f>
      </c>
      <c r="L90" s="12">
        <f>IF(OR(Onderhoudsregels!$G90="",Onderhoudsregels!$M90=""),"",IF(AND(L$4&gt;=Onderhoudsregels!$G90,IF(Onderhoudsregels!$H90="",L$4=Onderhoudsregels!$G90,MOD(L$4-Onderhoudsregels!$G90,Onderhoudsregels!$H90)=0)),ROUND(Onderhoudsregels!$M90*(1+prijsstijging)^MAX(0,L$4-prijspeil)*opslagfactor,0),""))</f>
      </c>
      <c r="M90" s="12">
        <f>IF(OR(Onderhoudsregels!$G90="",Onderhoudsregels!$M90=""),"",IF(AND(M$4&gt;=Onderhoudsregels!$G90,IF(Onderhoudsregels!$H90="",M$4=Onderhoudsregels!$G90,MOD(M$4-Onderhoudsregels!$G90,Onderhoudsregels!$H90)=0)),ROUND(Onderhoudsregels!$M90*(1+prijsstijging)^MAX(0,M$4-prijspeil)*opslagfactor,0),""))</f>
      </c>
    </row>
    <row r="91">
      <c r="A91" s="11">
        <f>IF(Onderhoudsregels!$E91="","",Onderhoudsregels!$A91&amp;"")</f>
      </c>
      <c r="B91" s="11">
        <f>IF(Onderhoudsregels!$E91="","",Onderhoudsregels!$B91&amp;"")</f>
      </c>
      <c r="C91" s="11">
        <f>IF(Onderhoudsregels!$E91="","",Onderhoudsregels!$E91)</f>
      </c>
      <c r="D91" s="12">
        <f>IF(OR(Onderhoudsregels!$G91="",Onderhoudsregels!$M91=""),"",IF(AND(D$4&gt;=Onderhoudsregels!$G91,IF(Onderhoudsregels!$H91="",D$4=Onderhoudsregels!$G91,MOD(D$4-Onderhoudsregels!$G91,Onderhoudsregels!$H91)=0)),ROUND(Onderhoudsregels!$M91*(1+prijsstijging)^MAX(0,D$4-prijspeil)*opslagfactor,0),""))</f>
      </c>
      <c r="E91" s="12">
        <f>IF(OR(Onderhoudsregels!$G91="",Onderhoudsregels!$M91=""),"",IF(AND(E$4&gt;=Onderhoudsregels!$G91,IF(Onderhoudsregels!$H91="",E$4=Onderhoudsregels!$G91,MOD(E$4-Onderhoudsregels!$G91,Onderhoudsregels!$H91)=0)),ROUND(Onderhoudsregels!$M91*(1+prijsstijging)^MAX(0,E$4-prijspeil)*opslagfactor,0),""))</f>
      </c>
      <c r="F91" s="12">
        <f>IF(OR(Onderhoudsregels!$G91="",Onderhoudsregels!$M91=""),"",IF(AND(F$4&gt;=Onderhoudsregels!$G91,IF(Onderhoudsregels!$H91="",F$4=Onderhoudsregels!$G91,MOD(F$4-Onderhoudsregels!$G91,Onderhoudsregels!$H91)=0)),ROUND(Onderhoudsregels!$M91*(1+prijsstijging)^MAX(0,F$4-prijspeil)*opslagfactor,0),""))</f>
      </c>
      <c r="G91" s="12">
        <f>IF(OR(Onderhoudsregels!$G91="",Onderhoudsregels!$M91=""),"",IF(AND(G$4&gt;=Onderhoudsregels!$G91,IF(Onderhoudsregels!$H91="",G$4=Onderhoudsregels!$G91,MOD(G$4-Onderhoudsregels!$G91,Onderhoudsregels!$H91)=0)),ROUND(Onderhoudsregels!$M91*(1+prijsstijging)^MAX(0,G$4-prijspeil)*opslagfactor,0),""))</f>
      </c>
      <c r="H91" s="12">
        <f>IF(OR(Onderhoudsregels!$G91="",Onderhoudsregels!$M91=""),"",IF(AND(H$4&gt;=Onderhoudsregels!$G91,IF(Onderhoudsregels!$H91="",H$4=Onderhoudsregels!$G91,MOD(H$4-Onderhoudsregels!$G91,Onderhoudsregels!$H91)=0)),ROUND(Onderhoudsregels!$M91*(1+prijsstijging)^MAX(0,H$4-prijspeil)*opslagfactor,0),""))</f>
      </c>
      <c r="I91" s="12">
        <f>IF(OR(Onderhoudsregels!$G91="",Onderhoudsregels!$M91=""),"",IF(AND(I$4&gt;=Onderhoudsregels!$G91,IF(Onderhoudsregels!$H91="",I$4=Onderhoudsregels!$G91,MOD(I$4-Onderhoudsregels!$G91,Onderhoudsregels!$H91)=0)),ROUND(Onderhoudsregels!$M91*(1+prijsstijging)^MAX(0,I$4-prijspeil)*opslagfactor,0),""))</f>
      </c>
      <c r="J91" s="12">
        <f>IF(OR(Onderhoudsregels!$G91="",Onderhoudsregels!$M91=""),"",IF(AND(J$4&gt;=Onderhoudsregels!$G91,IF(Onderhoudsregels!$H91="",J$4=Onderhoudsregels!$G91,MOD(J$4-Onderhoudsregels!$G91,Onderhoudsregels!$H91)=0)),ROUND(Onderhoudsregels!$M91*(1+prijsstijging)^MAX(0,J$4-prijspeil)*opslagfactor,0),""))</f>
      </c>
      <c r="K91" s="12">
        <f>IF(OR(Onderhoudsregels!$G91="",Onderhoudsregels!$M91=""),"",IF(AND(K$4&gt;=Onderhoudsregels!$G91,IF(Onderhoudsregels!$H91="",K$4=Onderhoudsregels!$G91,MOD(K$4-Onderhoudsregels!$G91,Onderhoudsregels!$H91)=0)),ROUND(Onderhoudsregels!$M91*(1+prijsstijging)^MAX(0,K$4-prijspeil)*opslagfactor,0),""))</f>
      </c>
      <c r="L91" s="12">
        <f>IF(OR(Onderhoudsregels!$G91="",Onderhoudsregels!$M91=""),"",IF(AND(L$4&gt;=Onderhoudsregels!$G91,IF(Onderhoudsregels!$H91="",L$4=Onderhoudsregels!$G91,MOD(L$4-Onderhoudsregels!$G91,Onderhoudsregels!$H91)=0)),ROUND(Onderhoudsregels!$M91*(1+prijsstijging)^MAX(0,L$4-prijspeil)*opslagfactor,0),""))</f>
      </c>
      <c r="M91" s="12">
        <f>IF(OR(Onderhoudsregels!$G91="",Onderhoudsregels!$M91=""),"",IF(AND(M$4&gt;=Onderhoudsregels!$G91,IF(Onderhoudsregels!$H91="",M$4=Onderhoudsregels!$G91,MOD(M$4-Onderhoudsregels!$G91,Onderhoudsregels!$H91)=0)),ROUND(Onderhoudsregels!$M91*(1+prijsstijging)^MAX(0,M$4-prijspeil)*opslagfactor,0),""))</f>
      </c>
    </row>
    <row r="92">
      <c r="A92" s="11">
        <f>IF(Onderhoudsregels!$E92="","",Onderhoudsregels!$A92&amp;"")</f>
      </c>
      <c r="B92" s="11">
        <f>IF(Onderhoudsregels!$E92="","",Onderhoudsregels!$B92&amp;"")</f>
      </c>
      <c r="C92" s="11">
        <f>IF(Onderhoudsregels!$E92="","",Onderhoudsregels!$E92)</f>
      </c>
      <c r="D92" s="12">
        <f>IF(OR(Onderhoudsregels!$G92="",Onderhoudsregels!$M92=""),"",IF(AND(D$4&gt;=Onderhoudsregels!$G92,IF(Onderhoudsregels!$H92="",D$4=Onderhoudsregels!$G92,MOD(D$4-Onderhoudsregels!$G92,Onderhoudsregels!$H92)=0)),ROUND(Onderhoudsregels!$M92*(1+prijsstijging)^MAX(0,D$4-prijspeil)*opslagfactor,0),""))</f>
      </c>
      <c r="E92" s="12">
        <f>IF(OR(Onderhoudsregels!$G92="",Onderhoudsregels!$M92=""),"",IF(AND(E$4&gt;=Onderhoudsregels!$G92,IF(Onderhoudsregels!$H92="",E$4=Onderhoudsregels!$G92,MOD(E$4-Onderhoudsregels!$G92,Onderhoudsregels!$H92)=0)),ROUND(Onderhoudsregels!$M92*(1+prijsstijging)^MAX(0,E$4-prijspeil)*opslagfactor,0),""))</f>
      </c>
      <c r="F92" s="12">
        <f>IF(OR(Onderhoudsregels!$G92="",Onderhoudsregels!$M92=""),"",IF(AND(F$4&gt;=Onderhoudsregels!$G92,IF(Onderhoudsregels!$H92="",F$4=Onderhoudsregels!$G92,MOD(F$4-Onderhoudsregels!$G92,Onderhoudsregels!$H92)=0)),ROUND(Onderhoudsregels!$M92*(1+prijsstijging)^MAX(0,F$4-prijspeil)*opslagfactor,0),""))</f>
      </c>
      <c r="G92" s="12">
        <f>IF(OR(Onderhoudsregels!$G92="",Onderhoudsregels!$M92=""),"",IF(AND(G$4&gt;=Onderhoudsregels!$G92,IF(Onderhoudsregels!$H92="",G$4=Onderhoudsregels!$G92,MOD(G$4-Onderhoudsregels!$G92,Onderhoudsregels!$H92)=0)),ROUND(Onderhoudsregels!$M92*(1+prijsstijging)^MAX(0,G$4-prijspeil)*opslagfactor,0),""))</f>
      </c>
      <c r="H92" s="12">
        <f>IF(OR(Onderhoudsregels!$G92="",Onderhoudsregels!$M92=""),"",IF(AND(H$4&gt;=Onderhoudsregels!$G92,IF(Onderhoudsregels!$H92="",H$4=Onderhoudsregels!$G92,MOD(H$4-Onderhoudsregels!$G92,Onderhoudsregels!$H92)=0)),ROUND(Onderhoudsregels!$M92*(1+prijsstijging)^MAX(0,H$4-prijspeil)*opslagfactor,0),""))</f>
      </c>
      <c r="I92" s="12">
        <f>IF(OR(Onderhoudsregels!$G92="",Onderhoudsregels!$M92=""),"",IF(AND(I$4&gt;=Onderhoudsregels!$G92,IF(Onderhoudsregels!$H92="",I$4=Onderhoudsregels!$G92,MOD(I$4-Onderhoudsregels!$G92,Onderhoudsregels!$H92)=0)),ROUND(Onderhoudsregels!$M92*(1+prijsstijging)^MAX(0,I$4-prijspeil)*opslagfactor,0),""))</f>
      </c>
      <c r="J92" s="12">
        <f>IF(OR(Onderhoudsregels!$G92="",Onderhoudsregels!$M92=""),"",IF(AND(J$4&gt;=Onderhoudsregels!$G92,IF(Onderhoudsregels!$H92="",J$4=Onderhoudsregels!$G92,MOD(J$4-Onderhoudsregels!$G92,Onderhoudsregels!$H92)=0)),ROUND(Onderhoudsregels!$M92*(1+prijsstijging)^MAX(0,J$4-prijspeil)*opslagfactor,0),""))</f>
      </c>
      <c r="K92" s="12">
        <f>IF(OR(Onderhoudsregels!$G92="",Onderhoudsregels!$M92=""),"",IF(AND(K$4&gt;=Onderhoudsregels!$G92,IF(Onderhoudsregels!$H92="",K$4=Onderhoudsregels!$G92,MOD(K$4-Onderhoudsregels!$G92,Onderhoudsregels!$H92)=0)),ROUND(Onderhoudsregels!$M92*(1+prijsstijging)^MAX(0,K$4-prijspeil)*opslagfactor,0),""))</f>
      </c>
      <c r="L92" s="12">
        <f>IF(OR(Onderhoudsregels!$G92="",Onderhoudsregels!$M92=""),"",IF(AND(L$4&gt;=Onderhoudsregels!$G92,IF(Onderhoudsregels!$H92="",L$4=Onderhoudsregels!$G92,MOD(L$4-Onderhoudsregels!$G92,Onderhoudsregels!$H92)=0)),ROUND(Onderhoudsregels!$M92*(1+prijsstijging)^MAX(0,L$4-prijspeil)*opslagfactor,0),""))</f>
      </c>
      <c r="M92" s="12">
        <f>IF(OR(Onderhoudsregels!$G92="",Onderhoudsregels!$M92=""),"",IF(AND(M$4&gt;=Onderhoudsregels!$G92,IF(Onderhoudsregels!$H92="",M$4=Onderhoudsregels!$G92,MOD(M$4-Onderhoudsregels!$G92,Onderhoudsregels!$H92)=0)),ROUND(Onderhoudsregels!$M92*(1+prijsstijging)^MAX(0,M$4-prijspeil)*opslagfactor,0),""))</f>
      </c>
    </row>
    <row r="93">
      <c r="A93" s="11">
        <f>IF(Onderhoudsregels!$E93="","",Onderhoudsregels!$A93&amp;"")</f>
      </c>
      <c r="B93" s="11">
        <f>IF(Onderhoudsregels!$E93="","",Onderhoudsregels!$B93&amp;"")</f>
      </c>
      <c r="C93" s="11">
        <f>IF(Onderhoudsregels!$E93="","",Onderhoudsregels!$E93)</f>
      </c>
      <c r="D93" s="12">
        <f>IF(OR(Onderhoudsregels!$G93="",Onderhoudsregels!$M93=""),"",IF(AND(D$4&gt;=Onderhoudsregels!$G93,IF(Onderhoudsregels!$H93="",D$4=Onderhoudsregels!$G93,MOD(D$4-Onderhoudsregels!$G93,Onderhoudsregels!$H93)=0)),ROUND(Onderhoudsregels!$M93*(1+prijsstijging)^MAX(0,D$4-prijspeil)*opslagfactor,0),""))</f>
      </c>
      <c r="E93" s="12">
        <f>IF(OR(Onderhoudsregels!$G93="",Onderhoudsregels!$M93=""),"",IF(AND(E$4&gt;=Onderhoudsregels!$G93,IF(Onderhoudsregels!$H93="",E$4=Onderhoudsregels!$G93,MOD(E$4-Onderhoudsregels!$G93,Onderhoudsregels!$H93)=0)),ROUND(Onderhoudsregels!$M93*(1+prijsstijging)^MAX(0,E$4-prijspeil)*opslagfactor,0),""))</f>
      </c>
      <c r="F93" s="12">
        <f>IF(OR(Onderhoudsregels!$G93="",Onderhoudsregels!$M93=""),"",IF(AND(F$4&gt;=Onderhoudsregels!$G93,IF(Onderhoudsregels!$H93="",F$4=Onderhoudsregels!$G93,MOD(F$4-Onderhoudsregels!$G93,Onderhoudsregels!$H93)=0)),ROUND(Onderhoudsregels!$M93*(1+prijsstijging)^MAX(0,F$4-prijspeil)*opslagfactor,0),""))</f>
      </c>
      <c r="G93" s="12">
        <f>IF(OR(Onderhoudsregels!$G93="",Onderhoudsregels!$M93=""),"",IF(AND(G$4&gt;=Onderhoudsregels!$G93,IF(Onderhoudsregels!$H93="",G$4=Onderhoudsregels!$G93,MOD(G$4-Onderhoudsregels!$G93,Onderhoudsregels!$H93)=0)),ROUND(Onderhoudsregels!$M93*(1+prijsstijging)^MAX(0,G$4-prijspeil)*opslagfactor,0),""))</f>
      </c>
      <c r="H93" s="12">
        <f>IF(OR(Onderhoudsregels!$G93="",Onderhoudsregels!$M93=""),"",IF(AND(H$4&gt;=Onderhoudsregels!$G93,IF(Onderhoudsregels!$H93="",H$4=Onderhoudsregels!$G93,MOD(H$4-Onderhoudsregels!$G93,Onderhoudsregels!$H93)=0)),ROUND(Onderhoudsregels!$M93*(1+prijsstijging)^MAX(0,H$4-prijspeil)*opslagfactor,0),""))</f>
      </c>
      <c r="I93" s="12">
        <f>IF(OR(Onderhoudsregels!$G93="",Onderhoudsregels!$M93=""),"",IF(AND(I$4&gt;=Onderhoudsregels!$G93,IF(Onderhoudsregels!$H93="",I$4=Onderhoudsregels!$G93,MOD(I$4-Onderhoudsregels!$G93,Onderhoudsregels!$H93)=0)),ROUND(Onderhoudsregels!$M93*(1+prijsstijging)^MAX(0,I$4-prijspeil)*opslagfactor,0),""))</f>
      </c>
      <c r="J93" s="12">
        <f>IF(OR(Onderhoudsregels!$G93="",Onderhoudsregels!$M93=""),"",IF(AND(J$4&gt;=Onderhoudsregels!$G93,IF(Onderhoudsregels!$H93="",J$4=Onderhoudsregels!$G93,MOD(J$4-Onderhoudsregels!$G93,Onderhoudsregels!$H93)=0)),ROUND(Onderhoudsregels!$M93*(1+prijsstijging)^MAX(0,J$4-prijspeil)*opslagfactor,0),""))</f>
      </c>
      <c r="K93" s="12">
        <f>IF(OR(Onderhoudsregels!$G93="",Onderhoudsregels!$M93=""),"",IF(AND(K$4&gt;=Onderhoudsregels!$G93,IF(Onderhoudsregels!$H93="",K$4=Onderhoudsregels!$G93,MOD(K$4-Onderhoudsregels!$G93,Onderhoudsregels!$H93)=0)),ROUND(Onderhoudsregels!$M93*(1+prijsstijging)^MAX(0,K$4-prijspeil)*opslagfactor,0),""))</f>
      </c>
      <c r="L93" s="12">
        <f>IF(OR(Onderhoudsregels!$G93="",Onderhoudsregels!$M93=""),"",IF(AND(L$4&gt;=Onderhoudsregels!$G93,IF(Onderhoudsregels!$H93="",L$4=Onderhoudsregels!$G93,MOD(L$4-Onderhoudsregels!$G93,Onderhoudsregels!$H93)=0)),ROUND(Onderhoudsregels!$M93*(1+prijsstijging)^MAX(0,L$4-prijspeil)*opslagfactor,0),""))</f>
      </c>
      <c r="M93" s="12">
        <f>IF(OR(Onderhoudsregels!$G93="",Onderhoudsregels!$M93=""),"",IF(AND(M$4&gt;=Onderhoudsregels!$G93,IF(Onderhoudsregels!$H93="",M$4=Onderhoudsregels!$G93,MOD(M$4-Onderhoudsregels!$G93,Onderhoudsregels!$H93)=0)),ROUND(Onderhoudsregels!$M93*(1+prijsstijging)^MAX(0,M$4-prijspeil)*opslagfactor,0),""))</f>
      </c>
    </row>
    <row r="94">
      <c r="A94" s="11">
        <f>IF(Onderhoudsregels!$E94="","",Onderhoudsregels!$A94&amp;"")</f>
      </c>
      <c r="B94" s="11">
        <f>IF(Onderhoudsregels!$E94="","",Onderhoudsregels!$B94&amp;"")</f>
      </c>
      <c r="C94" s="11">
        <f>IF(Onderhoudsregels!$E94="","",Onderhoudsregels!$E94)</f>
      </c>
      <c r="D94" s="12">
        <f>IF(OR(Onderhoudsregels!$G94="",Onderhoudsregels!$M94=""),"",IF(AND(D$4&gt;=Onderhoudsregels!$G94,IF(Onderhoudsregels!$H94="",D$4=Onderhoudsregels!$G94,MOD(D$4-Onderhoudsregels!$G94,Onderhoudsregels!$H94)=0)),ROUND(Onderhoudsregels!$M94*(1+prijsstijging)^MAX(0,D$4-prijspeil)*opslagfactor,0),""))</f>
      </c>
      <c r="E94" s="12">
        <f>IF(OR(Onderhoudsregels!$G94="",Onderhoudsregels!$M94=""),"",IF(AND(E$4&gt;=Onderhoudsregels!$G94,IF(Onderhoudsregels!$H94="",E$4=Onderhoudsregels!$G94,MOD(E$4-Onderhoudsregels!$G94,Onderhoudsregels!$H94)=0)),ROUND(Onderhoudsregels!$M94*(1+prijsstijging)^MAX(0,E$4-prijspeil)*opslagfactor,0),""))</f>
      </c>
      <c r="F94" s="12">
        <f>IF(OR(Onderhoudsregels!$G94="",Onderhoudsregels!$M94=""),"",IF(AND(F$4&gt;=Onderhoudsregels!$G94,IF(Onderhoudsregels!$H94="",F$4=Onderhoudsregels!$G94,MOD(F$4-Onderhoudsregels!$G94,Onderhoudsregels!$H94)=0)),ROUND(Onderhoudsregels!$M94*(1+prijsstijging)^MAX(0,F$4-prijspeil)*opslagfactor,0),""))</f>
      </c>
      <c r="G94" s="12">
        <f>IF(OR(Onderhoudsregels!$G94="",Onderhoudsregels!$M94=""),"",IF(AND(G$4&gt;=Onderhoudsregels!$G94,IF(Onderhoudsregels!$H94="",G$4=Onderhoudsregels!$G94,MOD(G$4-Onderhoudsregels!$G94,Onderhoudsregels!$H94)=0)),ROUND(Onderhoudsregels!$M94*(1+prijsstijging)^MAX(0,G$4-prijspeil)*opslagfactor,0),""))</f>
      </c>
      <c r="H94" s="12">
        <f>IF(OR(Onderhoudsregels!$G94="",Onderhoudsregels!$M94=""),"",IF(AND(H$4&gt;=Onderhoudsregels!$G94,IF(Onderhoudsregels!$H94="",H$4=Onderhoudsregels!$G94,MOD(H$4-Onderhoudsregels!$G94,Onderhoudsregels!$H94)=0)),ROUND(Onderhoudsregels!$M94*(1+prijsstijging)^MAX(0,H$4-prijspeil)*opslagfactor,0),""))</f>
      </c>
      <c r="I94" s="12">
        <f>IF(OR(Onderhoudsregels!$G94="",Onderhoudsregels!$M94=""),"",IF(AND(I$4&gt;=Onderhoudsregels!$G94,IF(Onderhoudsregels!$H94="",I$4=Onderhoudsregels!$G94,MOD(I$4-Onderhoudsregels!$G94,Onderhoudsregels!$H94)=0)),ROUND(Onderhoudsregels!$M94*(1+prijsstijging)^MAX(0,I$4-prijspeil)*opslagfactor,0),""))</f>
      </c>
      <c r="J94" s="12">
        <f>IF(OR(Onderhoudsregels!$G94="",Onderhoudsregels!$M94=""),"",IF(AND(J$4&gt;=Onderhoudsregels!$G94,IF(Onderhoudsregels!$H94="",J$4=Onderhoudsregels!$G94,MOD(J$4-Onderhoudsregels!$G94,Onderhoudsregels!$H94)=0)),ROUND(Onderhoudsregels!$M94*(1+prijsstijging)^MAX(0,J$4-prijspeil)*opslagfactor,0),""))</f>
      </c>
      <c r="K94" s="12">
        <f>IF(OR(Onderhoudsregels!$G94="",Onderhoudsregels!$M94=""),"",IF(AND(K$4&gt;=Onderhoudsregels!$G94,IF(Onderhoudsregels!$H94="",K$4=Onderhoudsregels!$G94,MOD(K$4-Onderhoudsregels!$G94,Onderhoudsregels!$H94)=0)),ROUND(Onderhoudsregels!$M94*(1+prijsstijging)^MAX(0,K$4-prijspeil)*opslagfactor,0),""))</f>
      </c>
      <c r="L94" s="12">
        <f>IF(OR(Onderhoudsregels!$G94="",Onderhoudsregels!$M94=""),"",IF(AND(L$4&gt;=Onderhoudsregels!$G94,IF(Onderhoudsregels!$H94="",L$4=Onderhoudsregels!$G94,MOD(L$4-Onderhoudsregels!$G94,Onderhoudsregels!$H94)=0)),ROUND(Onderhoudsregels!$M94*(1+prijsstijging)^MAX(0,L$4-prijspeil)*opslagfactor,0),""))</f>
      </c>
      <c r="M94" s="12">
        <f>IF(OR(Onderhoudsregels!$G94="",Onderhoudsregels!$M94=""),"",IF(AND(M$4&gt;=Onderhoudsregels!$G94,IF(Onderhoudsregels!$H94="",M$4=Onderhoudsregels!$G94,MOD(M$4-Onderhoudsregels!$G94,Onderhoudsregels!$H94)=0)),ROUND(Onderhoudsregels!$M94*(1+prijsstijging)^MAX(0,M$4-prijspeil)*opslagfactor,0),""))</f>
      </c>
    </row>
    <row r="95">
      <c r="A95" s="11">
        <f>IF(Onderhoudsregels!$E95="","",Onderhoudsregels!$A95&amp;"")</f>
      </c>
      <c r="B95" s="11">
        <f>IF(Onderhoudsregels!$E95="","",Onderhoudsregels!$B95&amp;"")</f>
      </c>
      <c r="C95" s="11">
        <f>IF(Onderhoudsregels!$E95="","",Onderhoudsregels!$E95)</f>
      </c>
      <c r="D95" s="12">
        <f>IF(OR(Onderhoudsregels!$G95="",Onderhoudsregels!$M95=""),"",IF(AND(D$4&gt;=Onderhoudsregels!$G95,IF(Onderhoudsregels!$H95="",D$4=Onderhoudsregels!$G95,MOD(D$4-Onderhoudsregels!$G95,Onderhoudsregels!$H95)=0)),ROUND(Onderhoudsregels!$M95*(1+prijsstijging)^MAX(0,D$4-prijspeil)*opslagfactor,0),""))</f>
      </c>
      <c r="E95" s="12">
        <f>IF(OR(Onderhoudsregels!$G95="",Onderhoudsregels!$M95=""),"",IF(AND(E$4&gt;=Onderhoudsregels!$G95,IF(Onderhoudsregels!$H95="",E$4=Onderhoudsregels!$G95,MOD(E$4-Onderhoudsregels!$G95,Onderhoudsregels!$H95)=0)),ROUND(Onderhoudsregels!$M95*(1+prijsstijging)^MAX(0,E$4-prijspeil)*opslagfactor,0),""))</f>
      </c>
      <c r="F95" s="12">
        <f>IF(OR(Onderhoudsregels!$G95="",Onderhoudsregels!$M95=""),"",IF(AND(F$4&gt;=Onderhoudsregels!$G95,IF(Onderhoudsregels!$H95="",F$4=Onderhoudsregels!$G95,MOD(F$4-Onderhoudsregels!$G95,Onderhoudsregels!$H95)=0)),ROUND(Onderhoudsregels!$M95*(1+prijsstijging)^MAX(0,F$4-prijspeil)*opslagfactor,0),""))</f>
      </c>
      <c r="G95" s="12">
        <f>IF(OR(Onderhoudsregels!$G95="",Onderhoudsregels!$M95=""),"",IF(AND(G$4&gt;=Onderhoudsregels!$G95,IF(Onderhoudsregels!$H95="",G$4=Onderhoudsregels!$G95,MOD(G$4-Onderhoudsregels!$G95,Onderhoudsregels!$H95)=0)),ROUND(Onderhoudsregels!$M95*(1+prijsstijging)^MAX(0,G$4-prijspeil)*opslagfactor,0),""))</f>
      </c>
      <c r="H95" s="12">
        <f>IF(OR(Onderhoudsregels!$G95="",Onderhoudsregels!$M95=""),"",IF(AND(H$4&gt;=Onderhoudsregels!$G95,IF(Onderhoudsregels!$H95="",H$4=Onderhoudsregels!$G95,MOD(H$4-Onderhoudsregels!$G95,Onderhoudsregels!$H95)=0)),ROUND(Onderhoudsregels!$M95*(1+prijsstijging)^MAX(0,H$4-prijspeil)*opslagfactor,0),""))</f>
      </c>
      <c r="I95" s="12">
        <f>IF(OR(Onderhoudsregels!$G95="",Onderhoudsregels!$M95=""),"",IF(AND(I$4&gt;=Onderhoudsregels!$G95,IF(Onderhoudsregels!$H95="",I$4=Onderhoudsregels!$G95,MOD(I$4-Onderhoudsregels!$G95,Onderhoudsregels!$H95)=0)),ROUND(Onderhoudsregels!$M95*(1+prijsstijging)^MAX(0,I$4-prijspeil)*opslagfactor,0),""))</f>
      </c>
      <c r="J95" s="12">
        <f>IF(OR(Onderhoudsregels!$G95="",Onderhoudsregels!$M95=""),"",IF(AND(J$4&gt;=Onderhoudsregels!$G95,IF(Onderhoudsregels!$H95="",J$4=Onderhoudsregels!$G95,MOD(J$4-Onderhoudsregels!$G95,Onderhoudsregels!$H95)=0)),ROUND(Onderhoudsregels!$M95*(1+prijsstijging)^MAX(0,J$4-prijspeil)*opslagfactor,0),""))</f>
      </c>
      <c r="K95" s="12">
        <f>IF(OR(Onderhoudsregels!$G95="",Onderhoudsregels!$M95=""),"",IF(AND(K$4&gt;=Onderhoudsregels!$G95,IF(Onderhoudsregels!$H95="",K$4=Onderhoudsregels!$G95,MOD(K$4-Onderhoudsregels!$G95,Onderhoudsregels!$H95)=0)),ROUND(Onderhoudsregels!$M95*(1+prijsstijging)^MAX(0,K$4-prijspeil)*opslagfactor,0),""))</f>
      </c>
      <c r="L95" s="12">
        <f>IF(OR(Onderhoudsregels!$G95="",Onderhoudsregels!$M95=""),"",IF(AND(L$4&gt;=Onderhoudsregels!$G95,IF(Onderhoudsregels!$H95="",L$4=Onderhoudsregels!$G95,MOD(L$4-Onderhoudsregels!$G95,Onderhoudsregels!$H95)=0)),ROUND(Onderhoudsregels!$M95*(1+prijsstijging)^MAX(0,L$4-prijspeil)*opslagfactor,0),""))</f>
      </c>
      <c r="M95" s="12">
        <f>IF(OR(Onderhoudsregels!$G95="",Onderhoudsregels!$M95=""),"",IF(AND(M$4&gt;=Onderhoudsregels!$G95,IF(Onderhoudsregels!$H95="",M$4=Onderhoudsregels!$G95,MOD(M$4-Onderhoudsregels!$G95,Onderhoudsregels!$H95)=0)),ROUND(Onderhoudsregels!$M95*(1+prijsstijging)^MAX(0,M$4-prijspeil)*opslagfactor,0),""))</f>
      </c>
    </row>
    <row r="96">
      <c r="A96" s="11">
        <f>IF(Onderhoudsregels!$E96="","",Onderhoudsregels!$A96&amp;"")</f>
      </c>
      <c r="B96" s="11">
        <f>IF(Onderhoudsregels!$E96="","",Onderhoudsregels!$B96&amp;"")</f>
      </c>
      <c r="C96" s="11">
        <f>IF(Onderhoudsregels!$E96="","",Onderhoudsregels!$E96)</f>
      </c>
      <c r="D96" s="12">
        <f>IF(OR(Onderhoudsregels!$G96="",Onderhoudsregels!$M96=""),"",IF(AND(D$4&gt;=Onderhoudsregels!$G96,IF(Onderhoudsregels!$H96="",D$4=Onderhoudsregels!$G96,MOD(D$4-Onderhoudsregels!$G96,Onderhoudsregels!$H96)=0)),ROUND(Onderhoudsregels!$M96*(1+prijsstijging)^MAX(0,D$4-prijspeil)*opslagfactor,0),""))</f>
      </c>
      <c r="E96" s="12">
        <f>IF(OR(Onderhoudsregels!$G96="",Onderhoudsregels!$M96=""),"",IF(AND(E$4&gt;=Onderhoudsregels!$G96,IF(Onderhoudsregels!$H96="",E$4=Onderhoudsregels!$G96,MOD(E$4-Onderhoudsregels!$G96,Onderhoudsregels!$H96)=0)),ROUND(Onderhoudsregels!$M96*(1+prijsstijging)^MAX(0,E$4-prijspeil)*opslagfactor,0),""))</f>
      </c>
      <c r="F96" s="12">
        <f>IF(OR(Onderhoudsregels!$G96="",Onderhoudsregels!$M96=""),"",IF(AND(F$4&gt;=Onderhoudsregels!$G96,IF(Onderhoudsregels!$H96="",F$4=Onderhoudsregels!$G96,MOD(F$4-Onderhoudsregels!$G96,Onderhoudsregels!$H96)=0)),ROUND(Onderhoudsregels!$M96*(1+prijsstijging)^MAX(0,F$4-prijspeil)*opslagfactor,0),""))</f>
      </c>
      <c r="G96" s="12">
        <f>IF(OR(Onderhoudsregels!$G96="",Onderhoudsregels!$M96=""),"",IF(AND(G$4&gt;=Onderhoudsregels!$G96,IF(Onderhoudsregels!$H96="",G$4=Onderhoudsregels!$G96,MOD(G$4-Onderhoudsregels!$G96,Onderhoudsregels!$H96)=0)),ROUND(Onderhoudsregels!$M96*(1+prijsstijging)^MAX(0,G$4-prijspeil)*opslagfactor,0),""))</f>
      </c>
      <c r="H96" s="12">
        <f>IF(OR(Onderhoudsregels!$G96="",Onderhoudsregels!$M96=""),"",IF(AND(H$4&gt;=Onderhoudsregels!$G96,IF(Onderhoudsregels!$H96="",H$4=Onderhoudsregels!$G96,MOD(H$4-Onderhoudsregels!$G96,Onderhoudsregels!$H96)=0)),ROUND(Onderhoudsregels!$M96*(1+prijsstijging)^MAX(0,H$4-prijspeil)*opslagfactor,0),""))</f>
      </c>
      <c r="I96" s="12">
        <f>IF(OR(Onderhoudsregels!$G96="",Onderhoudsregels!$M96=""),"",IF(AND(I$4&gt;=Onderhoudsregels!$G96,IF(Onderhoudsregels!$H96="",I$4=Onderhoudsregels!$G96,MOD(I$4-Onderhoudsregels!$G96,Onderhoudsregels!$H96)=0)),ROUND(Onderhoudsregels!$M96*(1+prijsstijging)^MAX(0,I$4-prijspeil)*opslagfactor,0),""))</f>
      </c>
      <c r="J96" s="12">
        <f>IF(OR(Onderhoudsregels!$G96="",Onderhoudsregels!$M96=""),"",IF(AND(J$4&gt;=Onderhoudsregels!$G96,IF(Onderhoudsregels!$H96="",J$4=Onderhoudsregels!$G96,MOD(J$4-Onderhoudsregels!$G96,Onderhoudsregels!$H96)=0)),ROUND(Onderhoudsregels!$M96*(1+prijsstijging)^MAX(0,J$4-prijspeil)*opslagfactor,0),""))</f>
      </c>
      <c r="K96" s="12">
        <f>IF(OR(Onderhoudsregels!$G96="",Onderhoudsregels!$M96=""),"",IF(AND(K$4&gt;=Onderhoudsregels!$G96,IF(Onderhoudsregels!$H96="",K$4=Onderhoudsregels!$G96,MOD(K$4-Onderhoudsregels!$G96,Onderhoudsregels!$H96)=0)),ROUND(Onderhoudsregels!$M96*(1+prijsstijging)^MAX(0,K$4-prijspeil)*opslagfactor,0),""))</f>
      </c>
      <c r="L96" s="12">
        <f>IF(OR(Onderhoudsregels!$G96="",Onderhoudsregels!$M96=""),"",IF(AND(L$4&gt;=Onderhoudsregels!$G96,IF(Onderhoudsregels!$H96="",L$4=Onderhoudsregels!$G96,MOD(L$4-Onderhoudsregels!$G96,Onderhoudsregels!$H96)=0)),ROUND(Onderhoudsregels!$M96*(1+prijsstijging)^MAX(0,L$4-prijspeil)*opslagfactor,0),""))</f>
      </c>
      <c r="M96" s="12">
        <f>IF(OR(Onderhoudsregels!$G96="",Onderhoudsregels!$M96=""),"",IF(AND(M$4&gt;=Onderhoudsregels!$G96,IF(Onderhoudsregels!$H96="",M$4=Onderhoudsregels!$G96,MOD(M$4-Onderhoudsregels!$G96,Onderhoudsregels!$H96)=0)),ROUND(Onderhoudsregels!$M96*(1+prijsstijging)^MAX(0,M$4-prijspeil)*opslagfactor,0),""))</f>
      </c>
    </row>
    <row r="97">
      <c r="A97" s="11">
        <f>IF(Onderhoudsregels!$E97="","",Onderhoudsregels!$A97&amp;"")</f>
      </c>
      <c r="B97" s="11">
        <f>IF(Onderhoudsregels!$E97="","",Onderhoudsregels!$B97&amp;"")</f>
      </c>
      <c r="C97" s="11">
        <f>IF(Onderhoudsregels!$E97="","",Onderhoudsregels!$E97)</f>
      </c>
      <c r="D97" s="12">
        <f>IF(OR(Onderhoudsregels!$G97="",Onderhoudsregels!$M97=""),"",IF(AND(D$4&gt;=Onderhoudsregels!$G97,IF(Onderhoudsregels!$H97="",D$4=Onderhoudsregels!$G97,MOD(D$4-Onderhoudsregels!$G97,Onderhoudsregels!$H97)=0)),ROUND(Onderhoudsregels!$M97*(1+prijsstijging)^MAX(0,D$4-prijspeil)*opslagfactor,0),""))</f>
      </c>
      <c r="E97" s="12">
        <f>IF(OR(Onderhoudsregels!$G97="",Onderhoudsregels!$M97=""),"",IF(AND(E$4&gt;=Onderhoudsregels!$G97,IF(Onderhoudsregels!$H97="",E$4=Onderhoudsregels!$G97,MOD(E$4-Onderhoudsregels!$G97,Onderhoudsregels!$H97)=0)),ROUND(Onderhoudsregels!$M97*(1+prijsstijging)^MAX(0,E$4-prijspeil)*opslagfactor,0),""))</f>
      </c>
      <c r="F97" s="12">
        <f>IF(OR(Onderhoudsregels!$G97="",Onderhoudsregels!$M97=""),"",IF(AND(F$4&gt;=Onderhoudsregels!$G97,IF(Onderhoudsregels!$H97="",F$4=Onderhoudsregels!$G97,MOD(F$4-Onderhoudsregels!$G97,Onderhoudsregels!$H97)=0)),ROUND(Onderhoudsregels!$M97*(1+prijsstijging)^MAX(0,F$4-prijspeil)*opslagfactor,0),""))</f>
      </c>
      <c r="G97" s="12">
        <f>IF(OR(Onderhoudsregels!$G97="",Onderhoudsregels!$M97=""),"",IF(AND(G$4&gt;=Onderhoudsregels!$G97,IF(Onderhoudsregels!$H97="",G$4=Onderhoudsregels!$G97,MOD(G$4-Onderhoudsregels!$G97,Onderhoudsregels!$H97)=0)),ROUND(Onderhoudsregels!$M97*(1+prijsstijging)^MAX(0,G$4-prijspeil)*opslagfactor,0),""))</f>
      </c>
      <c r="H97" s="12">
        <f>IF(OR(Onderhoudsregels!$G97="",Onderhoudsregels!$M97=""),"",IF(AND(H$4&gt;=Onderhoudsregels!$G97,IF(Onderhoudsregels!$H97="",H$4=Onderhoudsregels!$G97,MOD(H$4-Onderhoudsregels!$G97,Onderhoudsregels!$H97)=0)),ROUND(Onderhoudsregels!$M97*(1+prijsstijging)^MAX(0,H$4-prijspeil)*opslagfactor,0),""))</f>
      </c>
      <c r="I97" s="12">
        <f>IF(OR(Onderhoudsregels!$G97="",Onderhoudsregels!$M97=""),"",IF(AND(I$4&gt;=Onderhoudsregels!$G97,IF(Onderhoudsregels!$H97="",I$4=Onderhoudsregels!$G97,MOD(I$4-Onderhoudsregels!$G97,Onderhoudsregels!$H97)=0)),ROUND(Onderhoudsregels!$M97*(1+prijsstijging)^MAX(0,I$4-prijspeil)*opslagfactor,0),""))</f>
      </c>
      <c r="J97" s="12">
        <f>IF(OR(Onderhoudsregels!$G97="",Onderhoudsregels!$M97=""),"",IF(AND(J$4&gt;=Onderhoudsregels!$G97,IF(Onderhoudsregels!$H97="",J$4=Onderhoudsregels!$G97,MOD(J$4-Onderhoudsregels!$G97,Onderhoudsregels!$H97)=0)),ROUND(Onderhoudsregels!$M97*(1+prijsstijging)^MAX(0,J$4-prijspeil)*opslagfactor,0),""))</f>
      </c>
      <c r="K97" s="12">
        <f>IF(OR(Onderhoudsregels!$G97="",Onderhoudsregels!$M97=""),"",IF(AND(K$4&gt;=Onderhoudsregels!$G97,IF(Onderhoudsregels!$H97="",K$4=Onderhoudsregels!$G97,MOD(K$4-Onderhoudsregels!$G97,Onderhoudsregels!$H97)=0)),ROUND(Onderhoudsregels!$M97*(1+prijsstijging)^MAX(0,K$4-prijspeil)*opslagfactor,0),""))</f>
      </c>
      <c r="L97" s="12">
        <f>IF(OR(Onderhoudsregels!$G97="",Onderhoudsregels!$M97=""),"",IF(AND(L$4&gt;=Onderhoudsregels!$G97,IF(Onderhoudsregels!$H97="",L$4=Onderhoudsregels!$G97,MOD(L$4-Onderhoudsregels!$G97,Onderhoudsregels!$H97)=0)),ROUND(Onderhoudsregels!$M97*(1+prijsstijging)^MAX(0,L$4-prijspeil)*opslagfactor,0),""))</f>
      </c>
      <c r="M97" s="12">
        <f>IF(OR(Onderhoudsregels!$G97="",Onderhoudsregels!$M97=""),"",IF(AND(M$4&gt;=Onderhoudsregels!$G97,IF(Onderhoudsregels!$H97="",M$4=Onderhoudsregels!$G97,MOD(M$4-Onderhoudsregels!$G97,Onderhoudsregels!$H97)=0)),ROUND(Onderhoudsregels!$M97*(1+prijsstijging)^MAX(0,M$4-prijspeil)*opslagfactor,0),""))</f>
      </c>
    </row>
    <row r="98">
      <c r="A98" s="11">
        <f>IF(Onderhoudsregels!$E98="","",Onderhoudsregels!$A98&amp;"")</f>
      </c>
      <c r="B98" s="11">
        <f>IF(Onderhoudsregels!$E98="","",Onderhoudsregels!$B98&amp;"")</f>
      </c>
      <c r="C98" s="11">
        <f>IF(Onderhoudsregels!$E98="","",Onderhoudsregels!$E98)</f>
      </c>
      <c r="D98" s="12">
        <f>IF(OR(Onderhoudsregels!$G98="",Onderhoudsregels!$M98=""),"",IF(AND(D$4&gt;=Onderhoudsregels!$G98,IF(Onderhoudsregels!$H98="",D$4=Onderhoudsregels!$G98,MOD(D$4-Onderhoudsregels!$G98,Onderhoudsregels!$H98)=0)),ROUND(Onderhoudsregels!$M98*(1+prijsstijging)^MAX(0,D$4-prijspeil)*opslagfactor,0),""))</f>
      </c>
      <c r="E98" s="12">
        <f>IF(OR(Onderhoudsregels!$G98="",Onderhoudsregels!$M98=""),"",IF(AND(E$4&gt;=Onderhoudsregels!$G98,IF(Onderhoudsregels!$H98="",E$4=Onderhoudsregels!$G98,MOD(E$4-Onderhoudsregels!$G98,Onderhoudsregels!$H98)=0)),ROUND(Onderhoudsregels!$M98*(1+prijsstijging)^MAX(0,E$4-prijspeil)*opslagfactor,0),""))</f>
      </c>
      <c r="F98" s="12">
        <f>IF(OR(Onderhoudsregels!$G98="",Onderhoudsregels!$M98=""),"",IF(AND(F$4&gt;=Onderhoudsregels!$G98,IF(Onderhoudsregels!$H98="",F$4=Onderhoudsregels!$G98,MOD(F$4-Onderhoudsregels!$G98,Onderhoudsregels!$H98)=0)),ROUND(Onderhoudsregels!$M98*(1+prijsstijging)^MAX(0,F$4-prijspeil)*opslagfactor,0),""))</f>
      </c>
      <c r="G98" s="12">
        <f>IF(OR(Onderhoudsregels!$G98="",Onderhoudsregels!$M98=""),"",IF(AND(G$4&gt;=Onderhoudsregels!$G98,IF(Onderhoudsregels!$H98="",G$4=Onderhoudsregels!$G98,MOD(G$4-Onderhoudsregels!$G98,Onderhoudsregels!$H98)=0)),ROUND(Onderhoudsregels!$M98*(1+prijsstijging)^MAX(0,G$4-prijspeil)*opslagfactor,0),""))</f>
      </c>
      <c r="H98" s="12">
        <f>IF(OR(Onderhoudsregels!$G98="",Onderhoudsregels!$M98=""),"",IF(AND(H$4&gt;=Onderhoudsregels!$G98,IF(Onderhoudsregels!$H98="",H$4=Onderhoudsregels!$G98,MOD(H$4-Onderhoudsregels!$G98,Onderhoudsregels!$H98)=0)),ROUND(Onderhoudsregels!$M98*(1+prijsstijging)^MAX(0,H$4-prijspeil)*opslagfactor,0),""))</f>
      </c>
      <c r="I98" s="12">
        <f>IF(OR(Onderhoudsregels!$G98="",Onderhoudsregels!$M98=""),"",IF(AND(I$4&gt;=Onderhoudsregels!$G98,IF(Onderhoudsregels!$H98="",I$4=Onderhoudsregels!$G98,MOD(I$4-Onderhoudsregels!$G98,Onderhoudsregels!$H98)=0)),ROUND(Onderhoudsregels!$M98*(1+prijsstijging)^MAX(0,I$4-prijspeil)*opslagfactor,0),""))</f>
      </c>
      <c r="J98" s="12">
        <f>IF(OR(Onderhoudsregels!$G98="",Onderhoudsregels!$M98=""),"",IF(AND(J$4&gt;=Onderhoudsregels!$G98,IF(Onderhoudsregels!$H98="",J$4=Onderhoudsregels!$G98,MOD(J$4-Onderhoudsregels!$G98,Onderhoudsregels!$H98)=0)),ROUND(Onderhoudsregels!$M98*(1+prijsstijging)^MAX(0,J$4-prijspeil)*opslagfactor,0),""))</f>
      </c>
      <c r="K98" s="12">
        <f>IF(OR(Onderhoudsregels!$G98="",Onderhoudsregels!$M98=""),"",IF(AND(K$4&gt;=Onderhoudsregels!$G98,IF(Onderhoudsregels!$H98="",K$4=Onderhoudsregels!$G98,MOD(K$4-Onderhoudsregels!$G98,Onderhoudsregels!$H98)=0)),ROUND(Onderhoudsregels!$M98*(1+prijsstijging)^MAX(0,K$4-prijspeil)*opslagfactor,0),""))</f>
      </c>
      <c r="L98" s="12">
        <f>IF(OR(Onderhoudsregels!$G98="",Onderhoudsregels!$M98=""),"",IF(AND(L$4&gt;=Onderhoudsregels!$G98,IF(Onderhoudsregels!$H98="",L$4=Onderhoudsregels!$G98,MOD(L$4-Onderhoudsregels!$G98,Onderhoudsregels!$H98)=0)),ROUND(Onderhoudsregels!$M98*(1+prijsstijging)^MAX(0,L$4-prijspeil)*opslagfactor,0),""))</f>
      </c>
      <c r="M98" s="12">
        <f>IF(OR(Onderhoudsregels!$G98="",Onderhoudsregels!$M98=""),"",IF(AND(M$4&gt;=Onderhoudsregels!$G98,IF(Onderhoudsregels!$H98="",M$4=Onderhoudsregels!$G98,MOD(M$4-Onderhoudsregels!$G98,Onderhoudsregels!$H98)=0)),ROUND(Onderhoudsregels!$M98*(1+prijsstijging)^MAX(0,M$4-prijspeil)*opslagfactor,0),""))</f>
      </c>
    </row>
    <row r="99">
      <c r="A99" s="11">
        <f>IF(Onderhoudsregels!$E99="","",Onderhoudsregels!$A99&amp;"")</f>
      </c>
      <c r="B99" s="11">
        <f>IF(Onderhoudsregels!$E99="","",Onderhoudsregels!$B99&amp;"")</f>
      </c>
      <c r="C99" s="11">
        <f>IF(Onderhoudsregels!$E99="","",Onderhoudsregels!$E99)</f>
      </c>
      <c r="D99" s="12">
        <f>IF(OR(Onderhoudsregels!$G99="",Onderhoudsregels!$M99=""),"",IF(AND(D$4&gt;=Onderhoudsregels!$G99,IF(Onderhoudsregels!$H99="",D$4=Onderhoudsregels!$G99,MOD(D$4-Onderhoudsregels!$G99,Onderhoudsregels!$H99)=0)),ROUND(Onderhoudsregels!$M99*(1+prijsstijging)^MAX(0,D$4-prijspeil)*opslagfactor,0),""))</f>
      </c>
      <c r="E99" s="12">
        <f>IF(OR(Onderhoudsregels!$G99="",Onderhoudsregels!$M99=""),"",IF(AND(E$4&gt;=Onderhoudsregels!$G99,IF(Onderhoudsregels!$H99="",E$4=Onderhoudsregels!$G99,MOD(E$4-Onderhoudsregels!$G99,Onderhoudsregels!$H99)=0)),ROUND(Onderhoudsregels!$M99*(1+prijsstijging)^MAX(0,E$4-prijspeil)*opslagfactor,0),""))</f>
      </c>
      <c r="F99" s="12">
        <f>IF(OR(Onderhoudsregels!$G99="",Onderhoudsregels!$M99=""),"",IF(AND(F$4&gt;=Onderhoudsregels!$G99,IF(Onderhoudsregels!$H99="",F$4=Onderhoudsregels!$G99,MOD(F$4-Onderhoudsregels!$G99,Onderhoudsregels!$H99)=0)),ROUND(Onderhoudsregels!$M99*(1+prijsstijging)^MAX(0,F$4-prijspeil)*opslagfactor,0),""))</f>
      </c>
      <c r="G99" s="12">
        <f>IF(OR(Onderhoudsregels!$G99="",Onderhoudsregels!$M99=""),"",IF(AND(G$4&gt;=Onderhoudsregels!$G99,IF(Onderhoudsregels!$H99="",G$4=Onderhoudsregels!$G99,MOD(G$4-Onderhoudsregels!$G99,Onderhoudsregels!$H99)=0)),ROUND(Onderhoudsregels!$M99*(1+prijsstijging)^MAX(0,G$4-prijspeil)*opslagfactor,0),""))</f>
      </c>
      <c r="H99" s="12">
        <f>IF(OR(Onderhoudsregels!$G99="",Onderhoudsregels!$M99=""),"",IF(AND(H$4&gt;=Onderhoudsregels!$G99,IF(Onderhoudsregels!$H99="",H$4=Onderhoudsregels!$G99,MOD(H$4-Onderhoudsregels!$G99,Onderhoudsregels!$H99)=0)),ROUND(Onderhoudsregels!$M99*(1+prijsstijging)^MAX(0,H$4-prijspeil)*opslagfactor,0),""))</f>
      </c>
      <c r="I99" s="12">
        <f>IF(OR(Onderhoudsregels!$G99="",Onderhoudsregels!$M99=""),"",IF(AND(I$4&gt;=Onderhoudsregels!$G99,IF(Onderhoudsregels!$H99="",I$4=Onderhoudsregels!$G99,MOD(I$4-Onderhoudsregels!$G99,Onderhoudsregels!$H99)=0)),ROUND(Onderhoudsregels!$M99*(1+prijsstijging)^MAX(0,I$4-prijspeil)*opslagfactor,0),""))</f>
      </c>
      <c r="J99" s="12">
        <f>IF(OR(Onderhoudsregels!$G99="",Onderhoudsregels!$M99=""),"",IF(AND(J$4&gt;=Onderhoudsregels!$G99,IF(Onderhoudsregels!$H99="",J$4=Onderhoudsregels!$G99,MOD(J$4-Onderhoudsregels!$G99,Onderhoudsregels!$H99)=0)),ROUND(Onderhoudsregels!$M99*(1+prijsstijging)^MAX(0,J$4-prijspeil)*opslagfactor,0),""))</f>
      </c>
      <c r="K99" s="12">
        <f>IF(OR(Onderhoudsregels!$G99="",Onderhoudsregels!$M99=""),"",IF(AND(K$4&gt;=Onderhoudsregels!$G99,IF(Onderhoudsregels!$H99="",K$4=Onderhoudsregels!$G99,MOD(K$4-Onderhoudsregels!$G99,Onderhoudsregels!$H99)=0)),ROUND(Onderhoudsregels!$M99*(1+prijsstijging)^MAX(0,K$4-prijspeil)*opslagfactor,0),""))</f>
      </c>
      <c r="L99" s="12">
        <f>IF(OR(Onderhoudsregels!$G99="",Onderhoudsregels!$M99=""),"",IF(AND(L$4&gt;=Onderhoudsregels!$G99,IF(Onderhoudsregels!$H99="",L$4=Onderhoudsregels!$G99,MOD(L$4-Onderhoudsregels!$G99,Onderhoudsregels!$H99)=0)),ROUND(Onderhoudsregels!$M99*(1+prijsstijging)^MAX(0,L$4-prijspeil)*opslagfactor,0),""))</f>
      </c>
      <c r="M99" s="12">
        <f>IF(OR(Onderhoudsregels!$G99="",Onderhoudsregels!$M99=""),"",IF(AND(M$4&gt;=Onderhoudsregels!$G99,IF(Onderhoudsregels!$H99="",M$4=Onderhoudsregels!$G99,MOD(M$4-Onderhoudsregels!$G99,Onderhoudsregels!$H99)=0)),ROUND(Onderhoudsregels!$M99*(1+prijsstijging)^MAX(0,M$4-prijspeil)*opslagfactor,0),""))</f>
      </c>
    </row>
    <row r="100">
      <c r="A100" s="11">
        <f>IF(Onderhoudsregels!$E100="","",Onderhoudsregels!$A100&amp;"")</f>
      </c>
      <c r="B100" s="11">
        <f>IF(Onderhoudsregels!$E100="","",Onderhoudsregels!$B100&amp;"")</f>
      </c>
      <c r="C100" s="11">
        <f>IF(Onderhoudsregels!$E100="","",Onderhoudsregels!$E100)</f>
      </c>
      <c r="D100" s="12">
        <f>IF(OR(Onderhoudsregels!$G100="",Onderhoudsregels!$M100=""),"",IF(AND(D$4&gt;=Onderhoudsregels!$G100,IF(Onderhoudsregels!$H100="",D$4=Onderhoudsregels!$G100,MOD(D$4-Onderhoudsregels!$G100,Onderhoudsregels!$H100)=0)),ROUND(Onderhoudsregels!$M100*(1+prijsstijging)^MAX(0,D$4-prijspeil)*opslagfactor,0),""))</f>
      </c>
      <c r="E100" s="12">
        <f>IF(OR(Onderhoudsregels!$G100="",Onderhoudsregels!$M100=""),"",IF(AND(E$4&gt;=Onderhoudsregels!$G100,IF(Onderhoudsregels!$H100="",E$4=Onderhoudsregels!$G100,MOD(E$4-Onderhoudsregels!$G100,Onderhoudsregels!$H100)=0)),ROUND(Onderhoudsregels!$M100*(1+prijsstijging)^MAX(0,E$4-prijspeil)*opslagfactor,0),""))</f>
      </c>
      <c r="F100" s="12">
        <f>IF(OR(Onderhoudsregels!$G100="",Onderhoudsregels!$M100=""),"",IF(AND(F$4&gt;=Onderhoudsregels!$G100,IF(Onderhoudsregels!$H100="",F$4=Onderhoudsregels!$G100,MOD(F$4-Onderhoudsregels!$G100,Onderhoudsregels!$H100)=0)),ROUND(Onderhoudsregels!$M100*(1+prijsstijging)^MAX(0,F$4-prijspeil)*opslagfactor,0),""))</f>
      </c>
      <c r="G100" s="12">
        <f>IF(OR(Onderhoudsregels!$G100="",Onderhoudsregels!$M100=""),"",IF(AND(G$4&gt;=Onderhoudsregels!$G100,IF(Onderhoudsregels!$H100="",G$4=Onderhoudsregels!$G100,MOD(G$4-Onderhoudsregels!$G100,Onderhoudsregels!$H100)=0)),ROUND(Onderhoudsregels!$M100*(1+prijsstijging)^MAX(0,G$4-prijspeil)*opslagfactor,0),""))</f>
      </c>
      <c r="H100" s="12">
        <f>IF(OR(Onderhoudsregels!$G100="",Onderhoudsregels!$M100=""),"",IF(AND(H$4&gt;=Onderhoudsregels!$G100,IF(Onderhoudsregels!$H100="",H$4=Onderhoudsregels!$G100,MOD(H$4-Onderhoudsregels!$G100,Onderhoudsregels!$H100)=0)),ROUND(Onderhoudsregels!$M100*(1+prijsstijging)^MAX(0,H$4-prijspeil)*opslagfactor,0),""))</f>
      </c>
      <c r="I100" s="12">
        <f>IF(OR(Onderhoudsregels!$G100="",Onderhoudsregels!$M100=""),"",IF(AND(I$4&gt;=Onderhoudsregels!$G100,IF(Onderhoudsregels!$H100="",I$4=Onderhoudsregels!$G100,MOD(I$4-Onderhoudsregels!$G100,Onderhoudsregels!$H100)=0)),ROUND(Onderhoudsregels!$M100*(1+prijsstijging)^MAX(0,I$4-prijspeil)*opslagfactor,0),""))</f>
      </c>
      <c r="J100" s="12">
        <f>IF(OR(Onderhoudsregels!$G100="",Onderhoudsregels!$M100=""),"",IF(AND(J$4&gt;=Onderhoudsregels!$G100,IF(Onderhoudsregels!$H100="",J$4=Onderhoudsregels!$G100,MOD(J$4-Onderhoudsregels!$G100,Onderhoudsregels!$H100)=0)),ROUND(Onderhoudsregels!$M100*(1+prijsstijging)^MAX(0,J$4-prijspeil)*opslagfactor,0),""))</f>
      </c>
      <c r="K100" s="12">
        <f>IF(OR(Onderhoudsregels!$G100="",Onderhoudsregels!$M100=""),"",IF(AND(K$4&gt;=Onderhoudsregels!$G100,IF(Onderhoudsregels!$H100="",K$4=Onderhoudsregels!$G100,MOD(K$4-Onderhoudsregels!$G100,Onderhoudsregels!$H100)=0)),ROUND(Onderhoudsregels!$M100*(1+prijsstijging)^MAX(0,K$4-prijspeil)*opslagfactor,0),""))</f>
      </c>
      <c r="L100" s="12">
        <f>IF(OR(Onderhoudsregels!$G100="",Onderhoudsregels!$M100=""),"",IF(AND(L$4&gt;=Onderhoudsregels!$G100,IF(Onderhoudsregels!$H100="",L$4=Onderhoudsregels!$G100,MOD(L$4-Onderhoudsregels!$G100,Onderhoudsregels!$H100)=0)),ROUND(Onderhoudsregels!$M100*(1+prijsstijging)^MAX(0,L$4-prijspeil)*opslagfactor,0),""))</f>
      </c>
      <c r="M100" s="12">
        <f>IF(OR(Onderhoudsregels!$G100="",Onderhoudsregels!$M100=""),"",IF(AND(M$4&gt;=Onderhoudsregels!$G100,IF(Onderhoudsregels!$H100="",M$4=Onderhoudsregels!$G100,MOD(M$4-Onderhoudsregels!$G100,Onderhoudsregels!$H100)=0)),ROUND(Onderhoudsregels!$M100*(1+prijsstijging)^MAX(0,M$4-prijspeil)*opslagfactor,0),""))</f>
      </c>
    </row>
    <row r="101">
      <c r="A101" s="11">
        <f>IF(Onderhoudsregels!$E101="","",Onderhoudsregels!$A101&amp;"")</f>
      </c>
      <c r="B101" s="11">
        <f>IF(Onderhoudsregels!$E101="","",Onderhoudsregels!$B101&amp;"")</f>
      </c>
      <c r="C101" s="11">
        <f>IF(Onderhoudsregels!$E101="","",Onderhoudsregels!$E101)</f>
      </c>
      <c r="D101" s="12">
        <f>IF(OR(Onderhoudsregels!$G101="",Onderhoudsregels!$M101=""),"",IF(AND(D$4&gt;=Onderhoudsregels!$G101,IF(Onderhoudsregels!$H101="",D$4=Onderhoudsregels!$G101,MOD(D$4-Onderhoudsregels!$G101,Onderhoudsregels!$H101)=0)),ROUND(Onderhoudsregels!$M101*(1+prijsstijging)^MAX(0,D$4-prijspeil)*opslagfactor,0),""))</f>
      </c>
      <c r="E101" s="12">
        <f>IF(OR(Onderhoudsregels!$G101="",Onderhoudsregels!$M101=""),"",IF(AND(E$4&gt;=Onderhoudsregels!$G101,IF(Onderhoudsregels!$H101="",E$4=Onderhoudsregels!$G101,MOD(E$4-Onderhoudsregels!$G101,Onderhoudsregels!$H101)=0)),ROUND(Onderhoudsregels!$M101*(1+prijsstijging)^MAX(0,E$4-prijspeil)*opslagfactor,0),""))</f>
      </c>
      <c r="F101" s="12">
        <f>IF(OR(Onderhoudsregels!$G101="",Onderhoudsregels!$M101=""),"",IF(AND(F$4&gt;=Onderhoudsregels!$G101,IF(Onderhoudsregels!$H101="",F$4=Onderhoudsregels!$G101,MOD(F$4-Onderhoudsregels!$G101,Onderhoudsregels!$H101)=0)),ROUND(Onderhoudsregels!$M101*(1+prijsstijging)^MAX(0,F$4-prijspeil)*opslagfactor,0),""))</f>
      </c>
      <c r="G101" s="12">
        <f>IF(OR(Onderhoudsregels!$G101="",Onderhoudsregels!$M101=""),"",IF(AND(G$4&gt;=Onderhoudsregels!$G101,IF(Onderhoudsregels!$H101="",G$4=Onderhoudsregels!$G101,MOD(G$4-Onderhoudsregels!$G101,Onderhoudsregels!$H101)=0)),ROUND(Onderhoudsregels!$M101*(1+prijsstijging)^MAX(0,G$4-prijspeil)*opslagfactor,0),""))</f>
      </c>
      <c r="H101" s="12">
        <f>IF(OR(Onderhoudsregels!$G101="",Onderhoudsregels!$M101=""),"",IF(AND(H$4&gt;=Onderhoudsregels!$G101,IF(Onderhoudsregels!$H101="",H$4=Onderhoudsregels!$G101,MOD(H$4-Onderhoudsregels!$G101,Onderhoudsregels!$H101)=0)),ROUND(Onderhoudsregels!$M101*(1+prijsstijging)^MAX(0,H$4-prijspeil)*opslagfactor,0),""))</f>
      </c>
      <c r="I101" s="12">
        <f>IF(OR(Onderhoudsregels!$G101="",Onderhoudsregels!$M101=""),"",IF(AND(I$4&gt;=Onderhoudsregels!$G101,IF(Onderhoudsregels!$H101="",I$4=Onderhoudsregels!$G101,MOD(I$4-Onderhoudsregels!$G101,Onderhoudsregels!$H101)=0)),ROUND(Onderhoudsregels!$M101*(1+prijsstijging)^MAX(0,I$4-prijspeil)*opslagfactor,0),""))</f>
      </c>
      <c r="J101" s="12">
        <f>IF(OR(Onderhoudsregels!$G101="",Onderhoudsregels!$M101=""),"",IF(AND(J$4&gt;=Onderhoudsregels!$G101,IF(Onderhoudsregels!$H101="",J$4=Onderhoudsregels!$G101,MOD(J$4-Onderhoudsregels!$G101,Onderhoudsregels!$H101)=0)),ROUND(Onderhoudsregels!$M101*(1+prijsstijging)^MAX(0,J$4-prijspeil)*opslagfactor,0),""))</f>
      </c>
      <c r="K101" s="12">
        <f>IF(OR(Onderhoudsregels!$G101="",Onderhoudsregels!$M101=""),"",IF(AND(K$4&gt;=Onderhoudsregels!$G101,IF(Onderhoudsregels!$H101="",K$4=Onderhoudsregels!$G101,MOD(K$4-Onderhoudsregels!$G101,Onderhoudsregels!$H101)=0)),ROUND(Onderhoudsregels!$M101*(1+prijsstijging)^MAX(0,K$4-prijspeil)*opslagfactor,0),""))</f>
      </c>
      <c r="L101" s="12">
        <f>IF(OR(Onderhoudsregels!$G101="",Onderhoudsregels!$M101=""),"",IF(AND(L$4&gt;=Onderhoudsregels!$G101,IF(Onderhoudsregels!$H101="",L$4=Onderhoudsregels!$G101,MOD(L$4-Onderhoudsregels!$G101,Onderhoudsregels!$H101)=0)),ROUND(Onderhoudsregels!$M101*(1+prijsstijging)^MAX(0,L$4-prijspeil)*opslagfactor,0),""))</f>
      </c>
      <c r="M101" s="12">
        <f>IF(OR(Onderhoudsregels!$G101="",Onderhoudsregels!$M101=""),"",IF(AND(M$4&gt;=Onderhoudsregels!$G101,IF(Onderhoudsregels!$H101="",M$4=Onderhoudsregels!$G101,MOD(M$4-Onderhoudsregels!$G101,Onderhoudsregels!$H101)=0)),ROUND(Onderhoudsregels!$M101*(1+prijsstijging)^MAX(0,M$4-prijspeil)*opslagfactor,0),""))</f>
      </c>
    </row>
    <row r="102">
      <c r="A102" s="11">
        <f>IF(Onderhoudsregels!$E102="","",Onderhoudsregels!$A102&amp;"")</f>
      </c>
      <c r="B102" s="11">
        <f>IF(Onderhoudsregels!$E102="","",Onderhoudsregels!$B102&amp;"")</f>
      </c>
      <c r="C102" s="11">
        <f>IF(Onderhoudsregels!$E102="","",Onderhoudsregels!$E102)</f>
      </c>
      <c r="D102" s="12">
        <f>IF(OR(Onderhoudsregels!$G102="",Onderhoudsregels!$M102=""),"",IF(AND(D$4&gt;=Onderhoudsregels!$G102,IF(Onderhoudsregels!$H102="",D$4=Onderhoudsregels!$G102,MOD(D$4-Onderhoudsregels!$G102,Onderhoudsregels!$H102)=0)),ROUND(Onderhoudsregels!$M102*(1+prijsstijging)^MAX(0,D$4-prijspeil)*opslagfactor,0),""))</f>
      </c>
      <c r="E102" s="12">
        <f>IF(OR(Onderhoudsregels!$G102="",Onderhoudsregels!$M102=""),"",IF(AND(E$4&gt;=Onderhoudsregels!$G102,IF(Onderhoudsregels!$H102="",E$4=Onderhoudsregels!$G102,MOD(E$4-Onderhoudsregels!$G102,Onderhoudsregels!$H102)=0)),ROUND(Onderhoudsregels!$M102*(1+prijsstijging)^MAX(0,E$4-prijspeil)*opslagfactor,0),""))</f>
      </c>
      <c r="F102" s="12">
        <f>IF(OR(Onderhoudsregels!$G102="",Onderhoudsregels!$M102=""),"",IF(AND(F$4&gt;=Onderhoudsregels!$G102,IF(Onderhoudsregels!$H102="",F$4=Onderhoudsregels!$G102,MOD(F$4-Onderhoudsregels!$G102,Onderhoudsregels!$H102)=0)),ROUND(Onderhoudsregels!$M102*(1+prijsstijging)^MAX(0,F$4-prijspeil)*opslagfactor,0),""))</f>
      </c>
      <c r="G102" s="12">
        <f>IF(OR(Onderhoudsregels!$G102="",Onderhoudsregels!$M102=""),"",IF(AND(G$4&gt;=Onderhoudsregels!$G102,IF(Onderhoudsregels!$H102="",G$4=Onderhoudsregels!$G102,MOD(G$4-Onderhoudsregels!$G102,Onderhoudsregels!$H102)=0)),ROUND(Onderhoudsregels!$M102*(1+prijsstijging)^MAX(0,G$4-prijspeil)*opslagfactor,0),""))</f>
      </c>
      <c r="H102" s="12">
        <f>IF(OR(Onderhoudsregels!$G102="",Onderhoudsregels!$M102=""),"",IF(AND(H$4&gt;=Onderhoudsregels!$G102,IF(Onderhoudsregels!$H102="",H$4=Onderhoudsregels!$G102,MOD(H$4-Onderhoudsregels!$G102,Onderhoudsregels!$H102)=0)),ROUND(Onderhoudsregels!$M102*(1+prijsstijging)^MAX(0,H$4-prijspeil)*opslagfactor,0),""))</f>
      </c>
      <c r="I102" s="12">
        <f>IF(OR(Onderhoudsregels!$G102="",Onderhoudsregels!$M102=""),"",IF(AND(I$4&gt;=Onderhoudsregels!$G102,IF(Onderhoudsregels!$H102="",I$4=Onderhoudsregels!$G102,MOD(I$4-Onderhoudsregels!$G102,Onderhoudsregels!$H102)=0)),ROUND(Onderhoudsregels!$M102*(1+prijsstijging)^MAX(0,I$4-prijspeil)*opslagfactor,0),""))</f>
      </c>
      <c r="J102" s="12">
        <f>IF(OR(Onderhoudsregels!$G102="",Onderhoudsregels!$M102=""),"",IF(AND(J$4&gt;=Onderhoudsregels!$G102,IF(Onderhoudsregels!$H102="",J$4=Onderhoudsregels!$G102,MOD(J$4-Onderhoudsregels!$G102,Onderhoudsregels!$H102)=0)),ROUND(Onderhoudsregels!$M102*(1+prijsstijging)^MAX(0,J$4-prijspeil)*opslagfactor,0),""))</f>
      </c>
      <c r="K102" s="12">
        <f>IF(OR(Onderhoudsregels!$G102="",Onderhoudsregels!$M102=""),"",IF(AND(K$4&gt;=Onderhoudsregels!$G102,IF(Onderhoudsregels!$H102="",K$4=Onderhoudsregels!$G102,MOD(K$4-Onderhoudsregels!$G102,Onderhoudsregels!$H102)=0)),ROUND(Onderhoudsregels!$M102*(1+prijsstijging)^MAX(0,K$4-prijspeil)*opslagfactor,0),""))</f>
      </c>
      <c r="L102" s="12">
        <f>IF(OR(Onderhoudsregels!$G102="",Onderhoudsregels!$M102=""),"",IF(AND(L$4&gt;=Onderhoudsregels!$G102,IF(Onderhoudsregels!$H102="",L$4=Onderhoudsregels!$G102,MOD(L$4-Onderhoudsregels!$G102,Onderhoudsregels!$H102)=0)),ROUND(Onderhoudsregels!$M102*(1+prijsstijging)^MAX(0,L$4-prijspeil)*opslagfactor,0),""))</f>
      </c>
      <c r="M102" s="12">
        <f>IF(OR(Onderhoudsregels!$G102="",Onderhoudsregels!$M102=""),"",IF(AND(M$4&gt;=Onderhoudsregels!$G102,IF(Onderhoudsregels!$H102="",M$4=Onderhoudsregels!$G102,MOD(M$4-Onderhoudsregels!$G102,Onderhoudsregels!$H102)=0)),ROUND(Onderhoudsregels!$M102*(1+prijsstijging)^MAX(0,M$4-prijspeil)*opslagfactor,0),""))</f>
      </c>
    </row>
    <row r="103">
      <c r="A103" s="11">
        <f>IF(Onderhoudsregels!$E103="","",Onderhoudsregels!$A103&amp;"")</f>
      </c>
      <c r="B103" s="11">
        <f>IF(Onderhoudsregels!$E103="","",Onderhoudsregels!$B103&amp;"")</f>
      </c>
      <c r="C103" s="11">
        <f>IF(Onderhoudsregels!$E103="","",Onderhoudsregels!$E103)</f>
      </c>
      <c r="D103" s="12">
        <f>IF(OR(Onderhoudsregels!$G103="",Onderhoudsregels!$M103=""),"",IF(AND(D$4&gt;=Onderhoudsregels!$G103,IF(Onderhoudsregels!$H103="",D$4=Onderhoudsregels!$G103,MOD(D$4-Onderhoudsregels!$G103,Onderhoudsregels!$H103)=0)),ROUND(Onderhoudsregels!$M103*(1+prijsstijging)^MAX(0,D$4-prijspeil)*opslagfactor,0),""))</f>
      </c>
      <c r="E103" s="12">
        <f>IF(OR(Onderhoudsregels!$G103="",Onderhoudsregels!$M103=""),"",IF(AND(E$4&gt;=Onderhoudsregels!$G103,IF(Onderhoudsregels!$H103="",E$4=Onderhoudsregels!$G103,MOD(E$4-Onderhoudsregels!$G103,Onderhoudsregels!$H103)=0)),ROUND(Onderhoudsregels!$M103*(1+prijsstijging)^MAX(0,E$4-prijspeil)*opslagfactor,0),""))</f>
      </c>
      <c r="F103" s="12">
        <f>IF(OR(Onderhoudsregels!$G103="",Onderhoudsregels!$M103=""),"",IF(AND(F$4&gt;=Onderhoudsregels!$G103,IF(Onderhoudsregels!$H103="",F$4=Onderhoudsregels!$G103,MOD(F$4-Onderhoudsregels!$G103,Onderhoudsregels!$H103)=0)),ROUND(Onderhoudsregels!$M103*(1+prijsstijging)^MAX(0,F$4-prijspeil)*opslagfactor,0),""))</f>
      </c>
      <c r="G103" s="12">
        <f>IF(OR(Onderhoudsregels!$G103="",Onderhoudsregels!$M103=""),"",IF(AND(G$4&gt;=Onderhoudsregels!$G103,IF(Onderhoudsregels!$H103="",G$4=Onderhoudsregels!$G103,MOD(G$4-Onderhoudsregels!$G103,Onderhoudsregels!$H103)=0)),ROUND(Onderhoudsregels!$M103*(1+prijsstijging)^MAX(0,G$4-prijspeil)*opslagfactor,0),""))</f>
      </c>
      <c r="H103" s="12">
        <f>IF(OR(Onderhoudsregels!$G103="",Onderhoudsregels!$M103=""),"",IF(AND(H$4&gt;=Onderhoudsregels!$G103,IF(Onderhoudsregels!$H103="",H$4=Onderhoudsregels!$G103,MOD(H$4-Onderhoudsregels!$G103,Onderhoudsregels!$H103)=0)),ROUND(Onderhoudsregels!$M103*(1+prijsstijging)^MAX(0,H$4-prijspeil)*opslagfactor,0),""))</f>
      </c>
      <c r="I103" s="12">
        <f>IF(OR(Onderhoudsregels!$G103="",Onderhoudsregels!$M103=""),"",IF(AND(I$4&gt;=Onderhoudsregels!$G103,IF(Onderhoudsregels!$H103="",I$4=Onderhoudsregels!$G103,MOD(I$4-Onderhoudsregels!$G103,Onderhoudsregels!$H103)=0)),ROUND(Onderhoudsregels!$M103*(1+prijsstijging)^MAX(0,I$4-prijspeil)*opslagfactor,0),""))</f>
      </c>
      <c r="J103" s="12">
        <f>IF(OR(Onderhoudsregels!$G103="",Onderhoudsregels!$M103=""),"",IF(AND(J$4&gt;=Onderhoudsregels!$G103,IF(Onderhoudsregels!$H103="",J$4=Onderhoudsregels!$G103,MOD(J$4-Onderhoudsregels!$G103,Onderhoudsregels!$H103)=0)),ROUND(Onderhoudsregels!$M103*(1+prijsstijging)^MAX(0,J$4-prijspeil)*opslagfactor,0),""))</f>
      </c>
      <c r="K103" s="12">
        <f>IF(OR(Onderhoudsregels!$G103="",Onderhoudsregels!$M103=""),"",IF(AND(K$4&gt;=Onderhoudsregels!$G103,IF(Onderhoudsregels!$H103="",K$4=Onderhoudsregels!$G103,MOD(K$4-Onderhoudsregels!$G103,Onderhoudsregels!$H103)=0)),ROUND(Onderhoudsregels!$M103*(1+prijsstijging)^MAX(0,K$4-prijspeil)*opslagfactor,0),""))</f>
      </c>
      <c r="L103" s="12">
        <f>IF(OR(Onderhoudsregels!$G103="",Onderhoudsregels!$M103=""),"",IF(AND(L$4&gt;=Onderhoudsregels!$G103,IF(Onderhoudsregels!$H103="",L$4=Onderhoudsregels!$G103,MOD(L$4-Onderhoudsregels!$G103,Onderhoudsregels!$H103)=0)),ROUND(Onderhoudsregels!$M103*(1+prijsstijging)^MAX(0,L$4-prijspeil)*opslagfactor,0),""))</f>
      </c>
      <c r="M103" s="12">
        <f>IF(OR(Onderhoudsregels!$G103="",Onderhoudsregels!$M103=""),"",IF(AND(M$4&gt;=Onderhoudsregels!$G103,IF(Onderhoudsregels!$H103="",M$4=Onderhoudsregels!$G103,MOD(M$4-Onderhoudsregels!$G103,Onderhoudsregels!$H103)=0)),ROUND(Onderhoudsregels!$M103*(1+prijsstijging)^MAX(0,M$4-prijspeil)*opslagfactor,0),""))</f>
      </c>
    </row>
    <row r="104">
      <c r="A104" s="11">
        <f>IF(Onderhoudsregels!$E104="","",Onderhoudsregels!$A104&amp;"")</f>
      </c>
      <c r="B104" s="11">
        <f>IF(Onderhoudsregels!$E104="","",Onderhoudsregels!$B104&amp;"")</f>
      </c>
      <c r="C104" s="11">
        <f>IF(Onderhoudsregels!$E104="","",Onderhoudsregels!$E104)</f>
      </c>
      <c r="D104" s="12">
        <f>IF(OR(Onderhoudsregels!$G104="",Onderhoudsregels!$M104=""),"",IF(AND(D$4&gt;=Onderhoudsregels!$G104,IF(Onderhoudsregels!$H104="",D$4=Onderhoudsregels!$G104,MOD(D$4-Onderhoudsregels!$G104,Onderhoudsregels!$H104)=0)),ROUND(Onderhoudsregels!$M104*(1+prijsstijging)^MAX(0,D$4-prijspeil)*opslagfactor,0),""))</f>
      </c>
      <c r="E104" s="12">
        <f>IF(OR(Onderhoudsregels!$G104="",Onderhoudsregels!$M104=""),"",IF(AND(E$4&gt;=Onderhoudsregels!$G104,IF(Onderhoudsregels!$H104="",E$4=Onderhoudsregels!$G104,MOD(E$4-Onderhoudsregels!$G104,Onderhoudsregels!$H104)=0)),ROUND(Onderhoudsregels!$M104*(1+prijsstijging)^MAX(0,E$4-prijspeil)*opslagfactor,0),""))</f>
      </c>
      <c r="F104" s="12">
        <f>IF(OR(Onderhoudsregels!$G104="",Onderhoudsregels!$M104=""),"",IF(AND(F$4&gt;=Onderhoudsregels!$G104,IF(Onderhoudsregels!$H104="",F$4=Onderhoudsregels!$G104,MOD(F$4-Onderhoudsregels!$G104,Onderhoudsregels!$H104)=0)),ROUND(Onderhoudsregels!$M104*(1+prijsstijging)^MAX(0,F$4-prijspeil)*opslagfactor,0),""))</f>
      </c>
      <c r="G104" s="12">
        <f>IF(OR(Onderhoudsregels!$G104="",Onderhoudsregels!$M104=""),"",IF(AND(G$4&gt;=Onderhoudsregels!$G104,IF(Onderhoudsregels!$H104="",G$4=Onderhoudsregels!$G104,MOD(G$4-Onderhoudsregels!$G104,Onderhoudsregels!$H104)=0)),ROUND(Onderhoudsregels!$M104*(1+prijsstijging)^MAX(0,G$4-prijspeil)*opslagfactor,0),""))</f>
      </c>
      <c r="H104" s="12">
        <f>IF(OR(Onderhoudsregels!$G104="",Onderhoudsregels!$M104=""),"",IF(AND(H$4&gt;=Onderhoudsregels!$G104,IF(Onderhoudsregels!$H104="",H$4=Onderhoudsregels!$G104,MOD(H$4-Onderhoudsregels!$G104,Onderhoudsregels!$H104)=0)),ROUND(Onderhoudsregels!$M104*(1+prijsstijging)^MAX(0,H$4-prijspeil)*opslagfactor,0),""))</f>
      </c>
      <c r="I104" s="12">
        <f>IF(OR(Onderhoudsregels!$G104="",Onderhoudsregels!$M104=""),"",IF(AND(I$4&gt;=Onderhoudsregels!$G104,IF(Onderhoudsregels!$H104="",I$4=Onderhoudsregels!$G104,MOD(I$4-Onderhoudsregels!$G104,Onderhoudsregels!$H104)=0)),ROUND(Onderhoudsregels!$M104*(1+prijsstijging)^MAX(0,I$4-prijspeil)*opslagfactor,0),""))</f>
      </c>
      <c r="J104" s="12">
        <f>IF(OR(Onderhoudsregels!$G104="",Onderhoudsregels!$M104=""),"",IF(AND(J$4&gt;=Onderhoudsregels!$G104,IF(Onderhoudsregels!$H104="",J$4=Onderhoudsregels!$G104,MOD(J$4-Onderhoudsregels!$G104,Onderhoudsregels!$H104)=0)),ROUND(Onderhoudsregels!$M104*(1+prijsstijging)^MAX(0,J$4-prijspeil)*opslagfactor,0),""))</f>
      </c>
      <c r="K104" s="12">
        <f>IF(OR(Onderhoudsregels!$G104="",Onderhoudsregels!$M104=""),"",IF(AND(K$4&gt;=Onderhoudsregels!$G104,IF(Onderhoudsregels!$H104="",K$4=Onderhoudsregels!$G104,MOD(K$4-Onderhoudsregels!$G104,Onderhoudsregels!$H104)=0)),ROUND(Onderhoudsregels!$M104*(1+prijsstijging)^MAX(0,K$4-prijspeil)*opslagfactor,0),""))</f>
      </c>
      <c r="L104" s="12">
        <f>IF(OR(Onderhoudsregels!$G104="",Onderhoudsregels!$M104=""),"",IF(AND(L$4&gt;=Onderhoudsregels!$G104,IF(Onderhoudsregels!$H104="",L$4=Onderhoudsregels!$G104,MOD(L$4-Onderhoudsregels!$G104,Onderhoudsregels!$H104)=0)),ROUND(Onderhoudsregels!$M104*(1+prijsstijging)^MAX(0,L$4-prijspeil)*opslagfactor,0),""))</f>
      </c>
      <c r="M104" s="12">
        <f>IF(OR(Onderhoudsregels!$G104="",Onderhoudsregels!$M104=""),"",IF(AND(M$4&gt;=Onderhoudsregels!$G104,IF(Onderhoudsregels!$H104="",M$4=Onderhoudsregels!$G104,MOD(M$4-Onderhoudsregels!$G104,Onderhoudsregels!$H104)=0)),ROUND(Onderhoudsregels!$M104*(1+prijsstijging)^MAX(0,M$4-prijspeil)*opslagfactor,0),""))</f>
      </c>
    </row>
    <row r="105">
      <c r="A105" s="11">
        <f>IF(Onderhoudsregels!$E105="","",Onderhoudsregels!$A105&amp;"")</f>
      </c>
      <c r="B105" s="11">
        <f>IF(Onderhoudsregels!$E105="","",Onderhoudsregels!$B105&amp;"")</f>
      </c>
      <c r="C105" s="11">
        <f>IF(Onderhoudsregels!$E105="","",Onderhoudsregels!$E105)</f>
      </c>
      <c r="D105" s="12">
        <f>IF(OR(Onderhoudsregels!$G105="",Onderhoudsregels!$M105=""),"",IF(AND(D$4&gt;=Onderhoudsregels!$G105,IF(Onderhoudsregels!$H105="",D$4=Onderhoudsregels!$G105,MOD(D$4-Onderhoudsregels!$G105,Onderhoudsregels!$H105)=0)),ROUND(Onderhoudsregels!$M105*(1+prijsstijging)^MAX(0,D$4-prijspeil)*opslagfactor,0),""))</f>
      </c>
      <c r="E105" s="12">
        <f>IF(OR(Onderhoudsregels!$G105="",Onderhoudsregels!$M105=""),"",IF(AND(E$4&gt;=Onderhoudsregels!$G105,IF(Onderhoudsregels!$H105="",E$4=Onderhoudsregels!$G105,MOD(E$4-Onderhoudsregels!$G105,Onderhoudsregels!$H105)=0)),ROUND(Onderhoudsregels!$M105*(1+prijsstijging)^MAX(0,E$4-prijspeil)*opslagfactor,0),""))</f>
      </c>
      <c r="F105" s="12">
        <f>IF(OR(Onderhoudsregels!$G105="",Onderhoudsregels!$M105=""),"",IF(AND(F$4&gt;=Onderhoudsregels!$G105,IF(Onderhoudsregels!$H105="",F$4=Onderhoudsregels!$G105,MOD(F$4-Onderhoudsregels!$G105,Onderhoudsregels!$H105)=0)),ROUND(Onderhoudsregels!$M105*(1+prijsstijging)^MAX(0,F$4-prijspeil)*opslagfactor,0),""))</f>
      </c>
      <c r="G105" s="12">
        <f>IF(OR(Onderhoudsregels!$G105="",Onderhoudsregels!$M105=""),"",IF(AND(G$4&gt;=Onderhoudsregels!$G105,IF(Onderhoudsregels!$H105="",G$4=Onderhoudsregels!$G105,MOD(G$4-Onderhoudsregels!$G105,Onderhoudsregels!$H105)=0)),ROUND(Onderhoudsregels!$M105*(1+prijsstijging)^MAX(0,G$4-prijspeil)*opslagfactor,0),""))</f>
      </c>
      <c r="H105" s="12">
        <f>IF(OR(Onderhoudsregels!$G105="",Onderhoudsregels!$M105=""),"",IF(AND(H$4&gt;=Onderhoudsregels!$G105,IF(Onderhoudsregels!$H105="",H$4=Onderhoudsregels!$G105,MOD(H$4-Onderhoudsregels!$G105,Onderhoudsregels!$H105)=0)),ROUND(Onderhoudsregels!$M105*(1+prijsstijging)^MAX(0,H$4-prijspeil)*opslagfactor,0),""))</f>
      </c>
      <c r="I105" s="12">
        <f>IF(OR(Onderhoudsregels!$G105="",Onderhoudsregels!$M105=""),"",IF(AND(I$4&gt;=Onderhoudsregels!$G105,IF(Onderhoudsregels!$H105="",I$4=Onderhoudsregels!$G105,MOD(I$4-Onderhoudsregels!$G105,Onderhoudsregels!$H105)=0)),ROUND(Onderhoudsregels!$M105*(1+prijsstijging)^MAX(0,I$4-prijspeil)*opslagfactor,0),""))</f>
      </c>
      <c r="J105" s="12">
        <f>IF(OR(Onderhoudsregels!$G105="",Onderhoudsregels!$M105=""),"",IF(AND(J$4&gt;=Onderhoudsregels!$G105,IF(Onderhoudsregels!$H105="",J$4=Onderhoudsregels!$G105,MOD(J$4-Onderhoudsregels!$G105,Onderhoudsregels!$H105)=0)),ROUND(Onderhoudsregels!$M105*(1+prijsstijging)^MAX(0,J$4-prijspeil)*opslagfactor,0),""))</f>
      </c>
      <c r="K105" s="12">
        <f>IF(OR(Onderhoudsregels!$G105="",Onderhoudsregels!$M105=""),"",IF(AND(K$4&gt;=Onderhoudsregels!$G105,IF(Onderhoudsregels!$H105="",K$4=Onderhoudsregels!$G105,MOD(K$4-Onderhoudsregels!$G105,Onderhoudsregels!$H105)=0)),ROUND(Onderhoudsregels!$M105*(1+prijsstijging)^MAX(0,K$4-prijspeil)*opslagfactor,0),""))</f>
      </c>
      <c r="L105" s="12">
        <f>IF(OR(Onderhoudsregels!$G105="",Onderhoudsregels!$M105=""),"",IF(AND(L$4&gt;=Onderhoudsregels!$G105,IF(Onderhoudsregels!$H105="",L$4=Onderhoudsregels!$G105,MOD(L$4-Onderhoudsregels!$G105,Onderhoudsregels!$H105)=0)),ROUND(Onderhoudsregels!$M105*(1+prijsstijging)^MAX(0,L$4-prijspeil)*opslagfactor,0),""))</f>
      </c>
      <c r="M105" s="12">
        <f>IF(OR(Onderhoudsregels!$G105="",Onderhoudsregels!$M105=""),"",IF(AND(M$4&gt;=Onderhoudsregels!$G105,IF(Onderhoudsregels!$H105="",M$4=Onderhoudsregels!$G105,MOD(M$4-Onderhoudsregels!$G105,Onderhoudsregels!$H105)=0)),ROUND(Onderhoudsregels!$M105*(1+prijsstijging)^MAX(0,M$4-prijspeil)*opslagfactor,0),""))</f>
      </c>
    </row>
    <row r="106">
      <c r="A106" s="11">
        <f>IF(Onderhoudsregels!$E106="","",Onderhoudsregels!$A106&amp;"")</f>
      </c>
      <c r="B106" s="11">
        <f>IF(Onderhoudsregels!$E106="","",Onderhoudsregels!$B106&amp;"")</f>
      </c>
      <c r="C106" s="11">
        <f>IF(Onderhoudsregels!$E106="","",Onderhoudsregels!$E106)</f>
      </c>
      <c r="D106" s="12">
        <f>IF(OR(Onderhoudsregels!$G106="",Onderhoudsregels!$M106=""),"",IF(AND(D$4&gt;=Onderhoudsregels!$G106,IF(Onderhoudsregels!$H106="",D$4=Onderhoudsregels!$G106,MOD(D$4-Onderhoudsregels!$G106,Onderhoudsregels!$H106)=0)),ROUND(Onderhoudsregels!$M106*(1+prijsstijging)^MAX(0,D$4-prijspeil)*opslagfactor,0),""))</f>
      </c>
      <c r="E106" s="12">
        <f>IF(OR(Onderhoudsregels!$G106="",Onderhoudsregels!$M106=""),"",IF(AND(E$4&gt;=Onderhoudsregels!$G106,IF(Onderhoudsregels!$H106="",E$4=Onderhoudsregels!$G106,MOD(E$4-Onderhoudsregels!$G106,Onderhoudsregels!$H106)=0)),ROUND(Onderhoudsregels!$M106*(1+prijsstijging)^MAX(0,E$4-prijspeil)*opslagfactor,0),""))</f>
      </c>
      <c r="F106" s="12">
        <f>IF(OR(Onderhoudsregels!$G106="",Onderhoudsregels!$M106=""),"",IF(AND(F$4&gt;=Onderhoudsregels!$G106,IF(Onderhoudsregels!$H106="",F$4=Onderhoudsregels!$G106,MOD(F$4-Onderhoudsregels!$G106,Onderhoudsregels!$H106)=0)),ROUND(Onderhoudsregels!$M106*(1+prijsstijging)^MAX(0,F$4-prijspeil)*opslagfactor,0),""))</f>
      </c>
      <c r="G106" s="12">
        <f>IF(OR(Onderhoudsregels!$G106="",Onderhoudsregels!$M106=""),"",IF(AND(G$4&gt;=Onderhoudsregels!$G106,IF(Onderhoudsregels!$H106="",G$4=Onderhoudsregels!$G106,MOD(G$4-Onderhoudsregels!$G106,Onderhoudsregels!$H106)=0)),ROUND(Onderhoudsregels!$M106*(1+prijsstijging)^MAX(0,G$4-prijspeil)*opslagfactor,0),""))</f>
      </c>
      <c r="H106" s="12">
        <f>IF(OR(Onderhoudsregels!$G106="",Onderhoudsregels!$M106=""),"",IF(AND(H$4&gt;=Onderhoudsregels!$G106,IF(Onderhoudsregels!$H106="",H$4=Onderhoudsregels!$G106,MOD(H$4-Onderhoudsregels!$G106,Onderhoudsregels!$H106)=0)),ROUND(Onderhoudsregels!$M106*(1+prijsstijging)^MAX(0,H$4-prijspeil)*opslagfactor,0),""))</f>
      </c>
      <c r="I106" s="12">
        <f>IF(OR(Onderhoudsregels!$G106="",Onderhoudsregels!$M106=""),"",IF(AND(I$4&gt;=Onderhoudsregels!$G106,IF(Onderhoudsregels!$H106="",I$4=Onderhoudsregels!$G106,MOD(I$4-Onderhoudsregels!$G106,Onderhoudsregels!$H106)=0)),ROUND(Onderhoudsregels!$M106*(1+prijsstijging)^MAX(0,I$4-prijspeil)*opslagfactor,0),""))</f>
      </c>
      <c r="J106" s="12">
        <f>IF(OR(Onderhoudsregels!$G106="",Onderhoudsregels!$M106=""),"",IF(AND(J$4&gt;=Onderhoudsregels!$G106,IF(Onderhoudsregels!$H106="",J$4=Onderhoudsregels!$G106,MOD(J$4-Onderhoudsregels!$G106,Onderhoudsregels!$H106)=0)),ROUND(Onderhoudsregels!$M106*(1+prijsstijging)^MAX(0,J$4-prijspeil)*opslagfactor,0),""))</f>
      </c>
      <c r="K106" s="12">
        <f>IF(OR(Onderhoudsregels!$G106="",Onderhoudsregels!$M106=""),"",IF(AND(K$4&gt;=Onderhoudsregels!$G106,IF(Onderhoudsregels!$H106="",K$4=Onderhoudsregels!$G106,MOD(K$4-Onderhoudsregels!$G106,Onderhoudsregels!$H106)=0)),ROUND(Onderhoudsregels!$M106*(1+prijsstijging)^MAX(0,K$4-prijspeil)*opslagfactor,0),""))</f>
      </c>
      <c r="L106" s="12">
        <f>IF(OR(Onderhoudsregels!$G106="",Onderhoudsregels!$M106=""),"",IF(AND(L$4&gt;=Onderhoudsregels!$G106,IF(Onderhoudsregels!$H106="",L$4=Onderhoudsregels!$G106,MOD(L$4-Onderhoudsregels!$G106,Onderhoudsregels!$H106)=0)),ROUND(Onderhoudsregels!$M106*(1+prijsstijging)^MAX(0,L$4-prijspeil)*opslagfactor,0),""))</f>
      </c>
      <c r="M106" s="12">
        <f>IF(OR(Onderhoudsregels!$G106="",Onderhoudsregels!$M106=""),"",IF(AND(M$4&gt;=Onderhoudsregels!$G106,IF(Onderhoudsregels!$H106="",M$4=Onderhoudsregels!$G106,MOD(M$4-Onderhoudsregels!$G106,Onderhoudsregels!$H106)=0)),ROUND(Onderhoudsregels!$M106*(1+prijsstijging)^MAX(0,M$4-prijspeil)*opslagfactor,0),""))</f>
      </c>
    </row>
    <row r="107">
      <c r="A107" s="11">
        <f>IF(Onderhoudsregels!$E107="","",Onderhoudsregels!$A107&amp;"")</f>
      </c>
      <c r="B107" s="11">
        <f>IF(Onderhoudsregels!$E107="","",Onderhoudsregels!$B107&amp;"")</f>
      </c>
      <c r="C107" s="11">
        <f>IF(Onderhoudsregels!$E107="","",Onderhoudsregels!$E107)</f>
      </c>
      <c r="D107" s="12">
        <f>IF(OR(Onderhoudsregels!$G107="",Onderhoudsregels!$M107=""),"",IF(AND(D$4&gt;=Onderhoudsregels!$G107,IF(Onderhoudsregels!$H107="",D$4=Onderhoudsregels!$G107,MOD(D$4-Onderhoudsregels!$G107,Onderhoudsregels!$H107)=0)),ROUND(Onderhoudsregels!$M107*(1+prijsstijging)^MAX(0,D$4-prijspeil)*opslagfactor,0),""))</f>
      </c>
      <c r="E107" s="12">
        <f>IF(OR(Onderhoudsregels!$G107="",Onderhoudsregels!$M107=""),"",IF(AND(E$4&gt;=Onderhoudsregels!$G107,IF(Onderhoudsregels!$H107="",E$4=Onderhoudsregels!$G107,MOD(E$4-Onderhoudsregels!$G107,Onderhoudsregels!$H107)=0)),ROUND(Onderhoudsregels!$M107*(1+prijsstijging)^MAX(0,E$4-prijspeil)*opslagfactor,0),""))</f>
      </c>
      <c r="F107" s="12">
        <f>IF(OR(Onderhoudsregels!$G107="",Onderhoudsregels!$M107=""),"",IF(AND(F$4&gt;=Onderhoudsregels!$G107,IF(Onderhoudsregels!$H107="",F$4=Onderhoudsregels!$G107,MOD(F$4-Onderhoudsregels!$G107,Onderhoudsregels!$H107)=0)),ROUND(Onderhoudsregels!$M107*(1+prijsstijging)^MAX(0,F$4-prijspeil)*opslagfactor,0),""))</f>
      </c>
      <c r="G107" s="12">
        <f>IF(OR(Onderhoudsregels!$G107="",Onderhoudsregels!$M107=""),"",IF(AND(G$4&gt;=Onderhoudsregels!$G107,IF(Onderhoudsregels!$H107="",G$4=Onderhoudsregels!$G107,MOD(G$4-Onderhoudsregels!$G107,Onderhoudsregels!$H107)=0)),ROUND(Onderhoudsregels!$M107*(1+prijsstijging)^MAX(0,G$4-prijspeil)*opslagfactor,0),""))</f>
      </c>
      <c r="H107" s="12">
        <f>IF(OR(Onderhoudsregels!$G107="",Onderhoudsregels!$M107=""),"",IF(AND(H$4&gt;=Onderhoudsregels!$G107,IF(Onderhoudsregels!$H107="",H$4=Onderhoudsregels!$G107,MOD(H$4-Onderhoudsregels!$G107,Onderhoudsregels!$H107)=0)),ROUND(Onderhoudsregels!$M107*(1+prijsstijging)^MAX(0,H$4-prijspeil)*opslagfactor,0),""))</f>
      </c>
      <c r="I107" s="12">
        <f>IF(OR(Onderhoudsregels!$G107="",Onderhoudsregels!$M107=""),"",IF(AND(I$4&gt;=Onderhoudsregels!$G107,IF(Onderhoudsregels!$H107="",I$4=Onderhoudsregels!$G107,MOD(I$4-Onderhoudsregels!$G107,Onderhoudsregels!$H107)=0)),ROUND(Onderhoudsregels!$M107*(1+prijsstijging)^MAX(0,I$4-prijspeil)*opslagfactor,0),""))</f>
      </c>
      <c r="J107" s="12">
        <f>IF(OR(Onderhoudsregels!$G107="",Onderhoudsregels!$M107=""),"",IF(AND(J$4&gt;=Onderhoudsregels!$G107,IF(Onderhoudsregels!$H107="",J$4=Onderhoudsregels!$G107,MOD(J$4-Onderhoudsregels!$G107,Onderhoudsregels!$H107)=0)),ROUND(Onderhoudsregels!$M107*(1+prijsstijging)^MAX(0,J$4-prijspeil)*opslagfactor,0),""))</f>
      </c>
      <c r="K107" s="12">
        <f>IF(OR(Onderhoudsregels!$G107="",Onderhoudsregels!$M107=""),"",IF(AND(K$4&gt;=Onderhoudsregels!$G107,IF(Onderhoudsregels!$H107="",K$4=Onderhoudsregels!$G107,MOD(K$4-Onderhoudsregels!$G107,Onderhoudsregels!$H107)=0)),ROUND(Onderhoudsregels!$M107*(1+prijsstijging)^MAX(0,K$4-prijspeil)*opslagfactor,0),""))</f>
      </c>
      <c r="L107" s="12">
        <f>IF(OR(Onderhoudsregels!$G107="",Onderhoudsregels!$M107=""),"",IF(AND(L$4&gt;=Onderhoudsregels!$G107,IF(Onderhoudsregels!$H107="",L$4=Onderhoudsregels!$G107,MOD(L$4-Onderhoudsregels!$G107,Onderhoudsregels!$H107)=0)),ROUND(Onderhoudsregels!$M107*(1+prijsstijging)^MAX(0,L$4-prijspeil)*opslagfactor,0),""))</f>
      </c>
      <c r="M107" s="12">
        <f>IF(OR(Onderhoudsregels!$G107="",Onderhoudsregels!$M107=""),"",IF(AND(M$4&gt;=Onderhoudsregels!$G107,IF(Onderhoudsregels!$H107="",M$4=Onderhoudsregels!$G107,MOD(M$4-Onderhoudsregels!$G107,Onderhoudsregels!$H107)=0)),ROUND(Onderhoudsregels!$M107*(1+prijsstijging)^MAX(0,M$4-prijspeil)*opslagfactor,0),""))</f>
      </c>
    </row>
    <row r="108">
      <c r="A108" s="11">
        <f>IF(Onderhoudsregels!$E108="","",Onderhoudsregels!$A108&amp;"")</f>
      </c>
      <c r="B108" s="11">
        <f>IF(Onderhoudsregels!$E108="","",Onderhoudsregels!$B108&amp;"")</f>
      </c>
      <c r="C108" s="11">
        <f>IF(Onderhoudsregels!$E108="","",Onderhoudsregels!$E108)</f>
      </c>
      <c r="D108" s="12">
        <f>IF(OR(Onderhoudsregels!$G108="",Onderhoudsregels!$M108=""),"",IF(AND(D$4&gt;=Onderhoudsregels!$G108,IF(Onderhoudsregels!$H108="",D$4=Onderhoudsregels!$G108,MOD(D$4-Onderhoudsregels!$G108,Onderhoudsregels!$H108)=0)),ROUND(Onderhoudsregels!$M108*(1+prijsstijging)^MAX(0,D$4-prijspeil)*opslagfactor,0),""))</f>
      </c>
      <c r="E108" s="12">
        <f>IF(OR(Onderhoudsregels!$G108="",Onderhoudsregels!$M108=""),"",IF(AND(E$4&gt;=Onderhoudsregels!$G108,IF(Onderhoudsregels!$H108="",E$4=Onderhoudsregels!$G108,MOD(E$4-Onderhoudsregels!$G108,Onderhoudsregels!$H108)=0)),ROUND(Onderhoudsregels!$M108*(1+prijsstijging)^MAX(0,E$4-prijspeil)*opslagfactor,0),""))</f>
      </c>
      <c r="F108" s="12">
        <f>IF(OR(Onderhoudsregels!$G108="",Onderhoudsregels!$M108=""),"",IF(AND(F$4&gt;=Onderhoudsregels!$G108,IF(Onderhoudsregels!$H108="",F$4=Onderhoudsregels!$G108,MOD(F$4-Onderhoudsregels!$G108,Onderhoudsregels!$H108)=0)),ROUND(Onderhoudsregels!$M108*(1+prijsstijging)^MAX(0,F$4-prijspeil)*opslagfactor,0),""))</f>
      </c>
      <c r="G108" s="12">
        <f>IF(OR(Onderhoudsregels!$G108="",Onderhoudsregels!$M108=""),"",IF(AND(G$4&gt;=Onderhoudsregels!$G108,IF(Onderhoudsregels!$H108="",G$4=Onderhoudsregels!$G108,MOD(G$4-Onderhoudsregels!$G108,Onderhoudsregels!$H108)=0)),ROUND(Onderhoudsregels!$M108*(1+prijsstijging)^MAX(0,G$4-prijspeil)*opslagfactor,0),""))</f>
      </c>
      <c r="H108" s="12">
        <f>IF(OR(Onderhoudsregels!$G108="",Onderhoudsregels!$M108=""),"",IF(AND(H$4&gt;=Onderhoudsregels!$G108,IF(Onderhoudsregels!$H108="",H$4=Onderhoudsregels!$G108,MOD(H$4-Onderhoudsregels!$G108,Onderhoudsregels!$H108)=0)),ROUND(Onderhoudsregels!$M108*(1+prijsstijging)^MAX(0,H$4-prijspeil)*opslagfactor,0),""))</f>
      </c>
      <c r="I108" s="12">
        <f>IF(OR(Onderhoudsregels!$G108="",Onderhoudsregels!$M108=""),"",IF(AND(I$4&gt;=Onderhoudsregels!$G108,IF(Onderhoudsregels!$H108="",I$4=Onderhoudsregels!$G108,MOD(I$4-Onderhoudsregels!$G108,Onderhoudsregels!$H108)=0)),ROUND(Onderhoudsregels!$M108*(1+prijsstijging)^MAX(0,I$4-prijspeil)*opslagfactor,0),""))</f>
      </c>
      <c r="J108" s="12">
        <f>IF(OR(Onderhoudsregels!$G108="",Onderhoudsregels!$M108=""),"",IF(AND(J$4&gt;=Onderhoudsregels!$G108,IF(Onderhoudsregels!$H108="",J$4=Onderhoudsregels!$G108,MOD(J$4-Onderhoudsregels!$G108,Onderhoudsregels!$H108)=0)),ROUND(Onderhoudsregels!$M108*(1+prijsstijging)^MAX(0,J$4-prijspeil)*opslagfactor,0),""))</f>
      </c>
      <c r="K108" s="12">
        <f>IF(OR(Onderhoudsregels!$G108="",Onderhoudsregels!$M108=""),"",IF(AND(K$4&gt;=Onderhoudsregels!$G108,IF(Onderhoudsregels!$H108="",K$4=Onderhoudsregels!$G108,MOD(K$4-Onderhoudsregels!$G108,Onderhoudsregels!$H108)=0)),ROUND(Onderhoudsregels!$M108*(1+prijsstijging)^MAX(0,K$4-prijspeil)*opslagfactor,0),""))</f>
      </c>
      <c r="L108" s="12">
        <f>IF(OR(Onderhoudsregels!$G108="",Onderhoudsregels!$M108=""),"",IF(AND(L$4&gt;=Onderhoudsregels!$G108,IF(Onderhoudsregels!$H108="",L$4=Onderhoudsregels!$G108,MOD(L$4-Onderhoudsregels!$G108,Onderhoudsregels!$H108)=0)),ROUND(Onderhoudsregels!$M108*(1+prijsstijging)^MAX(0,L$4-prijspeil)*opslagfactor,0),""))</f>
      </c>
      <c r="M108" s="12">
        <f>IF(OR(Onderhoudsregels!$G108="",Onderhoudsregels!$M108=""),"",IF(AND(M$4&gt;=Onderhoudsregels!$G108,IF(Onderhoudsregels!$H108="",M$4=Onderhoudsregels!$G108,MOD(M$4-Onderhoudsregels!$G108,Onderhoudsregels!$H108)=0)),ROUND(Onderhoudsregels!$M108*(1+prijsstijging)^MAX(0,M$4-prijspeil)*opslagfactor,0),""))</f>
      </c>
    </row>
    <row r="109">
      <c r="A109" s="11">
        <f>IF(Onderhoudsregels!$E109="","",Onderhoudsregels!$A109&amp;"")</f>
      </c>
      <c r="B109" s="11">
        <f>IF(Onderhoudsregels!$E109="","",Onderhoudsregels!$B109&amp;"")</f>
      </c>
      <c r="C109" s="11">
        <f>IF(Onderhoudsregels!$E109="","",Onderhoudsregels!$E109)</f>
      </c>
      <c r="D109" s="12">
        <f>IF(OR(Onderhoudsregels!$G109="",Onderhoudsregels!$M109=""),"",IF(AND(D$4&gt;=Onderhoudsregels!$G109,IF(Onderhoudsregels!$H109="",D$4=Onderhoudsregels!$G109,MOD(D$4-Onderhoudsregels!$G109,Onderhoudsregels!$H109)=0)),ROUND(Onderhoudsregels!$M109*(1+prijsstijging)^MAX(0,D$4-prijspeil)*opslagfactor,0),""))</f>
      </c>
      <c r="E109" s="12">
        <f>IF(OR(Onderhoudsregels!$G109="",Onderhoudsregels!$M109=""),"",IF(AND(E$4&gt;=Onderhoudsregels!$G109,IF(Onderhoudsregels!$H109="",E$4=Onderhoudsregels!$G109,MOD(E$4-Onderhoudsregels!$G109,Onderhoudsregels!$H109)=0)),ROUND(Onderhoudsregels!$M109*(1+prijsstijging)^MAX(0,E$4-prijspeil)*opslagfactor,0),""))</f>
      </c>
      <c r="F109" s="12">
        <f>IF(OR(Onderhoudsregels!$G109="",Onderhoudsregels!$M109=""),"",IF(AND(F$4&gt;=Onderhoudsregels!$G109,IF(Onderhoudsregels!$H109="",F$4=Onderhoudsregels!$G109,MOD(F$4-Onderhoudsregels!$G109,Onderhoudsregels!$H109)=0)),ROUND(Onderhoudsregels!$M109*(1+prijsstijging)^MAX(0,F$4-prijspeil)*opslagfactor,0),""))</f>
      </c>
      <c r="G109" s="12">
        <f>IF(OR(Onderhoudsregels!$G109="",Onderhoudsregels!$M109=""),"",IF(AND(G$4&gt;=Onderhoudsregels!$G109,IF(Onderhoudsregels!$H109="",G$4=Onderhoudsregels!$G109,MOD(G$4-Onderhoudsregels!$G109,Onderhoudsregels!$H109)=0)),ROUND(Onderhoudsregels!$M109*(1+prijsstijging)^MAX(0,G$4-prijspeil)*opslagfactor,0),""))</f>
      </c>
      <c r="H109" s="12">
        <f>IF(OR(Onderhoudsregels!$G109="",Onderhoudsregels!$M109=""),"",IF(AND(H$4&gt;=Onderhoudsregels!$G109,IF(Onderhoudsregels!$H109="",H$4=Onderhoudsregels!$G109,MOD(H$4-Onderhoudsregels!$G109,Onderhoudsregels!$H109)=0)),ROUND(Onderhoudsregels!$M109*(1+prijsstijging)^MAX(0,H$4-prijspeil)*opslagfactor,0),""))</f>
      </c>
      <c r="I109" s="12">
        <f>IF(OR(Onderhoudsregels!$G109="",Onderhoudsregels!$M109=""),"",IF(AND(I$4&gt;=Onderhoudsregels!$G109,IF(Onderhoudsregels!$H109="",I$4=Onderhoudsregels!$G109,MOD(I$4-Onderhoudsregels!$G109,Onderhoudsregels!$H109)=0)),ROUND(Onderhoudsregels!$M109*(1+prijsstijging)^MAX(0,I$4-prijspeil)*opslagfactor,0),""))</f>
      </c>
      <c r="J109" s="12">
        <f>IF(OR(Onderhoudsregels!$G109="",Onderhoudsregels!$M109=""),"",IF(AND(J$4&gt;=Onderhoudsregels!$G109,IF(Onderhoudsregels!$H109="",J$4=Onderhoudsregels!$G109,MOD(J$4-Onderhoudsregels!$G109,Onderhoudsregels!$H109)=0)),ROUND(Onderhoudsregels!$M109*(1+prijsstijging)^MAX(0,J$4-prijspeil)*opslagfactor,0),""))</f>
      </c>
      <c r="K109" s="12">
        <f>IF(OR(Onderhoudsregels!$G109="",Onderhoudsregels!$M109=""),"",IF(AND(K$4&gt;=Onderhoudsregels!$G109,IF(Onderhoudsregels!$H109="",K$4=Onderhoudsregels!$G109,MOD(K$4-Onderhoudsregels!$G109,Onderhoudsregels!$H109)=0)),ROUND(Onderhoudsregels!$M109*(1+prijsstijging)^MAX(0,K$4-prijspeil)*opslagfactor,0),""))</f>
      </c>
      <c r="L109" s="12">
        <f>IF(OR(Onderhoudsregels!$G109="",Onderhoudsregels!$M109=""),"",IF(AND(L$4&gt;=Onderhoudsregels!$G109,IF(Onderhoudsregels!$H109="",L$4=Onderhoudsregels!$G109,MOD(L$4-Onderhoudsregels!$G109,Onderhoudsregels!$H109)=0)),ROUND(Onderhoudsregels!$M109*(1+prijsstijging)^MAX(0,L$4-prijspeil)*opslagfactor,0),""))</f>
      </c>
      <c r="M109" s="12">
        <f>IF(OR(Onderhoudsregels!$G109="",Onderhoudsregels!$M109=""),"",IF(AND(M$4&gt;=Onderhoudsregels!$G109,IF(Onderhoudsregels!$H109="",M$4=Onderhoudsregels!$G109,MOD(M$4-Onderhoudsregels!$G109,Onderhoudsregels!$H109)=0)),ROUND(Onderhoudsregels!$M109*(1+prijsstijging)^MAX(0,M$4-prijspeil)*opslagfactor,0),""))</f>
      </c>
    </row>
    <row r="110">
      <c r="A110" s="11">
        <f>IF(Onderhoudsregels!$E110="","",Onderhoudsregels!$A110&amp;"")</f>
      </c>
      <c r="B110" s="11">
        <f>IF(Onderhoudsregels!$E110="","",Onderhoudsregels!$B110&amp;"")</f>
      </c>
      <c r="C110" s="11">
        <f>IF(Onderhoudsregels!$E110="","",Onderhoudsregels!$E110)</f>
      </c>
      <c r="D110" s="12">
        <f>IF(OR(Onderhoudsregels!$G110="",Onderhoudsregels!$M110=""),"",IF(AND(D$4&gt;=Onderhoudsregels!$G110,IF(Onderhoudsregels!$H110="",D$4=Onderhoudsregels!$G110,MOD(D$4-Onderhoudsregels!$G110,Onderhoudsregels!$H110)=0)),ROUND(Onderhoudsregels!$M110*(1+prijsstijging)^MAX(0,D$4-prijspeil)*opslagfactor,0),""))</f>
      </c>
      <c r="E110" s="12">
        <f>IF(OR(Onderhoudsregels!$G110="",Onderhoudsregels!$M110=""),"",IF(AND(E$4&gt;=Onderhoudsregels!$G110,IF(Onderhoudsregels!$H110="",E$4=Onderhoudsregels!$G110,MOD(E$4-Onderhoudsregels!$G110,Onderhoudsregels!$H110)=0)),ROUND(Onderhoudsregels!$M110*(1+prijsstijging)^MAX(0,E$4-prijspeil)*opslagfactor,0),""))</f>
      </c>
      <c r="F110" s="12">
        <f>IF(OR(Onderhoudsregels!$G110="",Onderhoudsregels!$M110=""),"",IF(AND(F$4&gt;=Onderhoudsregels!$G110,IF(Onderhoudsregels!$H110="",F$4=Onderhoudsregels!$G110,MOD(F$4-Onderhoudsregels!$G110,Onderhoudsregels!$H110)=0)),ROUND(Onderhoudsregels!$M110*(1+prijsstijging)^MAX(0,F$4-prijspeil)*opslagfactor,0),""))</f>
      </c>
      <c r="G110" s="12">
        <f>IF(OR(Onderhoudsregels!$G110="",Onderhoudsregels!$M110=""),"",IF(AND(G$4&gt;=Onderhoudsregels!$G110,IF(Onderhoudsregels!$H110="",G$4=Onderhoudsregels!$G110,MOD(G$4-Onderhoudsregels!$G110,Onderhoudsregels!$H110)=0)),ROUND(Onderhoudsregels!$M110*(1+prijsstijging)^MAX(0,G$4-prijspeil)*opslagfactor,0),""))</f>
      </c>
      <c r="H110" s="12">
        <f>IF(OR(Onderhoudsregels!$G110="",Onderhoudsregels!$M110=""),"",IF(AND(H$4&gt;=Onderhoudsregels!$G110,IF(Onderhoudsregels!$H110="",H$4=Onderhoudsregels!$G110,MOD(H$4-Onderhoudsregels!$G110,Onderhoudsregels!$H110)=0)),ROUND(Onderhoudsregels!$M110*(1+prijsstijging)^MAX(0,H$4-prijspeil)*opslagfactor,0),""))</f>
      </c>
      <c r="I110" s="12">
        <f>IF(OR(Onderhoudsregels!$G110="",Onderhoudsregels!$M110=""),"",IF(AND(I$4&gt;=Onderhoudsregels!$G110,IF(Onderhoudsregels!$H110="",I$4=Onderhoudsregels!$G110,MOD(I$4-Onderhoudsregels!$G110,Onderhoudsregels!$H110)=0)),ROUND(Onderhoudsregels!$M110*(1+prijsstijging)^MAX(0,I$4-prijspeil)*opslagfactor,0),""))</f>
      </c>
      <c r="J110" s="12">
        <f>IF(OR(Onderhoudsregels!$G110="",Onderhoudsregels!$M110=""),"",IF(AND(J$4&gt;=Onderhoudsregels!$G110,IF(Onderhoudsregels!$H110="",J$4=Onderhoudsregels!$G110,MOD(J$4-Onderhoudsregels!$G110,Onderhoudsregels!$H110)=0)),ROUND(Onderhoudsregels!$M110*(1+prijsstijging)^MAX(0,J$4-prijspeil)*opslagfactor,0),""))</f>
      </c>
      <c r="K110" s="12">
        <f>IF(OR(Onderhoudsregels!$G110="",Onderhoudsregels!$M110=""),"",IF(AND(K$4&gt;=Onderhoudsregels!$G110,IF(Onderhoudsregels!$H110="",K$4=Onderhoudsregels!$G110,MOD(K$4-Onderhoudsregels!$G110,Onderhoudsregels!$H110)=0)),ROUND(Onderhoudsregels!$M110*(1+prijsstijging)^MAX(0,K$4-prijspeil)*opslagfactor,0),""))</f>
      </c>
      <c r="L110" s="12">
        <f>IF(OR(Onderhoudsregels!$G110="",Onderhoudsregels!$M110=""),"",IF(AND(L$4&gt;=Onderhoudsregels!$G110,IF(Onderhoudsregels!$H110="",L$4=Onderhoudsregels!$G110,MOD(L$4-Onderhoudsregels!$G110,Onderhoudsregels!$H110)=0)),ROUND(Onderhoudsregels!$M110*(1+prijsstijging)^MAX(0,L$4-prijspeil)*opslagfactor,0),""))</f>
      </c>
      <c r="M110" s="12">
        <f>IF(OR(Onderhoudsregels!$G110="",Onderhoudsregels!$M110=""),"",IF(AND(M$4&gt;=Onderhoudsregels!$G110,IF(Onderhoudsregels!$H110="",M$4=Onderhoudsregels!$G110,MOD(M$4-Onderhoudsregels!$G110,Onderhoudsregels!$H110)=0)),ROUND(Onderhoudsregels!$M110*(1+prijsstijging)^MAX(0,M$4-prijspeil)*opslagfactor,0),""))</f>
      </c>
    </row>
    <row r="111">
      <c r="A111" s="11">
        <f>IF(Onderhoudsregels!$E111="","",Onderhoudsregels!$A111&amp;"")</f>
      </c>
      <c r="B111" s="11">
        <f>IF(Onderhoudsregels!$E111="","",Onderhoudsregels!$B111&amp;"")</f>
      </c>
      <c r="C111" s="11">
        <f>IF(Onderhoudsregels!$E111="","",Onderhoudsregels!$E111)</f>
      </c>
      <c r="D111" s="12">
        <f>IF(OR(Onderhoudsregels!$G111="",Onderhoudsregels!$M111=""),"",IF(AND(D$4&gt;=Onderhoudsregels!$G111,IF(Onderhoudsregels!$H111="",D$4=Onderhoudsregels!$G111,MOD(D$4-Onderhoudsregels!$G111,Onderhoudsregels!$H111)=0)),ROUND(Onderhoudsregels!$M111*(1+prijsstijging)^MAX(0,D$4-prijspeil)*opslagfactor,0),""))</f>
      </c>
      <c r="E111" s="12">
        <f>IF(OR(Onderhoudsregels!$G111="",Onderhoudsregels!$M111=""),"",IF(AND(E$4&gt;=Onderhoudsregels!$G111,IF(Onderhoudsregels!$H111="",E$4=Onderhoudsregels!$G111,MOD(E$4-Onderhoudsregels!$G111,Onderhoudsregels!$H111)=0)),ROUND(Onderhoudsregels!$M111*(1+prijsstijging)^MAX(0,E$4-prijspeil)*opslagfactor,0),""))</f>
      </c>
      <c r="F111" s="12">
        <f>IF(OR(Onderhoudsregels!$G111="",Onderhoudsregels!$M111=""),"",IF(AND(F$4&gt;=Onderhoudsregels!$G111,IF(Onderhoudsregels!$H111="",F$4=Onderhoudsregels!$G111,MOD(F$4-Onderhoudsregels!$G111,Onderhoudsregels!$H111)=0)),ROUND(Onderhoudsregels!$M111*(1+prijsstijging)^MAX(0,F$4-prijspeil)*opslagfactor,0),""))</f>
      </c>
      <c r="G111" s="12">
        <f>IF(OR(Onderhoudsregels!$G111="",Onderhoudsregels!$M111=""),"",IF(AND(G$4&gt;=Onderhoudsregels!$G111,IF(Onderhoudsregels!$H111="",G$4=Onderhoudsregels!$G111,MOD(G$4-Onderhoudsregels!$G111,Onderhoudsregels!$H111)=0)),ROUND(Onderhoudsregels!$M111*(1+prijsstijging)^MAX(0,G$4-prijspeil)*opslagfactor,0),""))</f>
      </c>
      <c r="H111" s="12">
        <f>IF(OR(Onderhoudsregels!$G111="",Onderhoudsregels!$M111=""),"",IF(AND(H$4&gt;=Onderhoudsregels!$G111,IF(Onderhoudsregels!$H111="",H$4=Onderhoudsregels!$G111,MOD(H$4-Onderhoudsregels!$G111,Onderhoudsregels!$H111)=0)),ROUND(Onderhoudsregels!$M111*(1+prijsstijging)^MAX(0,H$4-prijspeil)*opslagfactor,0),""))</f>
      </c>
      <c r="I111" s="12">
        <f>IF(OR(Onderhoudsregels!$G111="",Onderhoudsregels!$M111=""),"",IF(AND(I$4&gt;=Onderhoudsregels!$G111,IF(Onderhoudsregels!$H111="",I$4=Onderhoudsregels!$G111,MOD(I$4-Onderhoudsregels!$G111,Onderhoudsregels!$H111)=0)),ROUND(Onderhoudsregels!$M111*(1+prijsstijging)^MAX(0,I$4-prijspeil)*opslagfactor,0),""))</f>
      </c>
      <c r="J111" s="12">
        <f>IF(OR(Onderhoudsregels!$G111="",Onderhoudsregels!$M111=""),"",IF(AND(J$4&gt;=Onderhoudsregels!$G111,IF(Onderhoudsregels!$H111="",J$4=Onderhoudsregels!$G111,MOD(J$4-Onderhoudsregels!$G111,Onderhoudsregels!$H111)=0)),ROUND(Onderhoudsregels!$M111*(1+prijsstijging)^MAX(0,J$4-prijspeil)*opslagfactor,0),""))</f>
      </c>
      <c r="K111" s="12">
        <f>IF(OR(Onderhoudsregels!$G111="",Onderhoudsregels!$M111=""),"",IF(AND(K$4&gt;=Onderhoudsregels!$G111,IF(Onderhoudsregels!$H111="",K$4=Onderhoudsregels!$G111,MOD(K$4-Onderhoudsregels!$G111,Onderhoudsregels!$H111)=0)),ROUND(Onderhoudsregels!$M111*(1+prijsstijging)^MAX(0,K$4-prijspeil)*opslagfactor,0),""))</f>
      </c>
      <c r="L111" s="12">
        <f>IF(OR(Onderhoudsregels!$G111="",Onderhoudsregels!$M111=""),"",IF(AND(L$4&gt;=Onderhoudsregels!$G111,IF(Onderhoudsregels!$H111="",L$4=Onderhoudsregels!$G111,MOD(L$4-Onderhoudsregels!$G111,Onderhoudsregels!$H111)=0)),ROUND(Onderhoudsregels!$M111*(1+prijsstijging)^MAX(0,L$4-prijspeil)*opslagfactor,0),""))</f>
      </c>
      <c r="M111" s="12">
        <f>IF(OR(Onderhoudsregels!$G111="",Onderhoudsregels!$M111=""),"",IF(AND(M$4&gt;=Onderhoudsregels!$G111,IF(Onderhoudsregels!$H111="",M$4=Onderhoudsregels!$G111,MOD(M$4-Onderhoudsregels!$G111,Onderhoudsregels!$H111)=0)),ROUND(Onderhoudsregels!$M111*(1+prijsstijging)^MAX(0,M$4-prijspeil)*opslagfactor,0),""))</f>
      </c>
    </row>
    <row r="112">
      <c r="A112" s="11">
        <f>IF(Onderhoudsregels!$E112="","",Onderhoudsregels!$A112&amp;"")</f>
      </c>
      <c r="B112" s="11">
        <f>IF(Onderhoudsregels!$E112="","",Onderhoudsregels!$B112&amp;"")</f>
      </c>
      <c r="C112" s="11">
        <f>IF(Onderhoudsregels!$E112="","",Onderhoudsregels!$E112)</f>
      </c>
      <c r="D112" s="12">
        <f>IF(OR(Onderhoudsregels!$G112="",Onderhoudsregels!$M112=""),"",IF(AND(D$4&gt;=Onderhoudsregels!$G112,IF(Onderhoudsregels!$H112="",D$4=Onderhoudsregels!$G112,MOD(D$4-Onderhoudsregels!$G112,Onderhoudsregels!$H112)=0)),ROUND(Onderhoudsregels!$M112*(1+prijsstijging)^MAX(0,D$4-prijspeil)*opslagfactor,0),""))</f>
      </c>
      <c r="E112" s="12">
        <f>IF(OR(Onderhoudsregels!$G112="",Onderhoudsregels!$M112=""),"",IF(AND(E$4&gt;=Onderhoudsregels!$G112,IF(Onderhoudsregels!$H112="",E$4=Onderhoudsregels!$G112,MOD(E$4-Onderhoudsregels!$G112,Onderhoudsregels!$H112)=0)),ROUND(Onderhoudsregels!$M112*(1+prijsstijging)^MAX(0,E$4-prijspeil)*opslagfactor,0),""))</f>
      </c>
      <c r="F112" s="12">
        <f>IF(OR(Onderhoudsregels!$G112="",Onderhoudsregels!$M112=""),"",IF(AND(F$4&gt;=Onderhoudsregels!$G112,IF(Onderhoudsregels!$H112="",F$4=Onderhoudsregels!$G112,MOD(F$4-Onderhoudsregels!$G112,Onderhoudsregels!$H112)=0)),ROUND(Onderhoudsregels!$M112*(1+prijsstijging)^MAX(0,F$4-prijspeil)*opslagfactor,0),""))</f>
      </c>
      <c r="G112" s="12">
        <f>IF(OR(Onderhoudsregels!$G112="",Onderhoudsregels!$M112=""),"",IF(AND(G$4&gt;=Onderhoudsregels!$G112,IF(Onderhoudsregels!$H112="",G$4=Onderhoudsregels!$G112,MOD(G$4-Onderhoudsregels!$G112,Onderhoudsregels!$H112)=0)),ROUND(Onderhoudsregels!$M112*(1+prijsstijging)^MAX(0,G$4-prijspeil)*opslagfactor,0),""))</f>
      </c>
      <c r="H112" s="12">
        <f>IF(OR(Onderhoudsregels!$G112="",Onderhoudsregels!$M112=""),"",IF(AND(H$4&gt;=Onderhoudsregels!$G112,IF(Onderhoudsregels!$H112="",H$4=Onderhoudsregels!$G112,MOD(H$4-Onderhoudsregels!$G112,Onderhoudsregels!$H112)=0)),ROUND(Onderhoudsregels!$M112*(1+prijsstijging)^MAX(0,H$4-prijspeil)*opslagfactor,0),""))</f>
      </c>
      <c r="I112" s="12">
        <f>IF(OR(Onderhoudsregels!$G112="",Onderhoudsregels!$M112=""),"",IF(AND(I$4&gt;=Onderhoudsregels!$G112,IF(Onderhoudsregels!$H112="",I$4=Onderhoudsregels!$G112,MOD(I$4-Onderhoudsregels!$G112,Onderhoudsregels!$H112)=0)),ROUND(Onderhoudsregels!$M112*(1+prijsstijging)^MAX(0,I$4-prijspeil)*opslagfactor,0),""))</f>
      </c>
      <c r="J112" s="12">
        <f>IF(OR(Onderhoudsregels!$G112="",Onderhoudsregels!$M112=""),"",IF(AND(J$4&gt;=Onderhoudsregels!$G112,IF(Onderhoudsregels!$H112="",J$4=Onderhoudsregels!$G112,MOD(J$4-Onderhoudsregels!$G112,Onderhoudsregels!$H112)=0)),ROUND(Onderhoudsregels!$M112*(1+prijsstijging)^MAX(0,J$4-prijspeil)*opslagfactor,0),""))</f>
      </c>
      <c r="K112" s="12">
        <f>IF(OR(Onderhoudsregels!$G112="",Onderhoudsregels!$M112=""),"",IF(AND(K$4&gt;=Onderhoudsregels!$G112,IF(Onderhoudsregels!$H112="",K$4=Onderhoudsregels!$G112,MOD(K$4-Onderhoudsregels!$G112,Onderhoudsregels!$H112)=0)),ROUND(Onderhoudsregels!$M112*(1+prijsstijging)^MAX(0,K$4-prijspeil)*opslagfactor,0),""))</f>
      </c>
      <c r="L112" s="12">
        <f>IF(OR(Onderhoudsregels!$G112="",Onderhoudsregels!$M112=""),"",IF(AND(L$4&gt;=Onderhoudsregels!$G112,IF(Onderhoudsregels!$H112="",L$4=Onderhoudsregels!$G112,MOD(L$4-Onderhoudsregels!$G112,Onderhoudsregels!$H112)=0)),ROUND(Onderhoudsregels!$M112*(1+prijsstijging)^MAX(0,L$4-prijspeil)*opslagfactor,0),""))</f>
      </c>
      <c r="M112" s="12">
        <f>IF(OR(Onderhoudsregels!$G112="",Onderhoudsregels!$M112=""),"",IF(AND(M$4&gt;=Onderhoudsregels!$G112,IF(Onderhoudsregels!$H112="",M$4=Onderhoudsregels!$G112,MOD(M$4-Onderhoudsregels!$G112,Onderhoudsregels!$H112)=0)),ROUND(Onderhoudsregels!$M112*(1+prijsstijging)^MAX(0,M$4-prijspeil)*opslagfactor,0),""))</f>
      </c>
    </row>
    <row r="113">
      <c r="A113" s="11">
        <f>IF(Onderhoudsregels!$E113="","",Onderhoudsregels!$A113&amp;"")</f>
      </c>
      <c r="B113" s="11">
        <f>IF(Onderhoudsregels!$E113="","",Onderhoudsregels!$B113&amp;"")</f>
      </c>
      <c r="C113" s="11">
        <f>IF(Onderhoudsregels!$E113="","",Onderhoudsregels!$E113)</f>
      </c>
      <c r="D113" s="12">
        <f>IF(OR(Onderhoudsregels!$G113="",Onderhoudsregels!$M113=""),"",IF(AND(D$4&gt;=Onderhoudsregels!$G113,IF(Onderhoudsregels!$H113="",D$4=Onderhoudsregels!$G113,MOD(D$4-Onderhoudsregels!$G113,Onderhoudsregels!$H113)=0)),ROUND(Onderhoudsregels!$M113*(1+prijsstijging)^MAX(0,D$4-prijspeil)*opslagfactor,0),""))</f>
      </c>
      <c r="E113" s="12">
        <f>IF(OR(Onderhoudsregels!$G113="",Onderhoudsregels!$M113=""),"",IF(AND(E$4&gt;=Onderhoudsregels!$G113,IF(Onderhoudsregels!$H113="",E$4=Onderhoudsregels!$G113,MOD(E$4-Onderhoudsregels!$G113,Onderhoudsregels!$H113)=0)),ROUND(Onderhoudsregels!$M113*(1+prijsstijging)^MAX(0,E$4-prijspeil)*opslagfactor,0),""))</f>
      </c>
      <c r="F113" s="12">
        <f>IF(OR(Onderhoudsregels!$G113="",Onderhoudsregels!$M113=""),"",IF(AND(F$4&gt;=Onderhoudsregels!$G113,IF(Onderhoudsregels!$H113="",F$4=Onderhoudsregels!$G113,MOD(F$4-Onderhoudsregels!$G113,Onderhoudsregels!$H113)=0)),ROUND(Onderhoudsregels!$M113*(1+prijsstijging)^MAX(0,F$4-prijspeil)*opslagfactor,0),""))</f>
      </c>
      <c r="G113" s="12">
        <f>IF(OR(Onderhoudsregels!$G113="",Onderhoudsregels!$M113=""),"",IF(AND(G$4&gt;=Onderhoudsregels!$G113,IF(Onderhoudsregels!$H113="",G$4=Onderhoudsregels!$G113,MOD(G$4-Onderhoudsregels!$G113,Onderhoudsregels!$H113)=0)),ROUND(Onderhoudsregels!$M113*(1+prijsstijging)^MAX(0,G$4-prijspeil)*opslagfactor,0),""))</f>
      </c>
      <c r="H113" s="12">
        <f>IF(OR(Onderhoudsregels!$G113="",Onderhoudsregels!$M113=""),"",IF(AND(H$4&gt;=Onderhoudsregels!$G113,IF(Onderhoudsregels!$H113="",H$4=Onderhoudsregels!$G113,MOD(H$4-Onderhoudsregels!$G113,Onderhoudsregels!$H113)=0)),ROUND(Onderhoudsregels!$M113*(1+prijsstijging)^MAX(0,H$4-prijspeil)*opslagfactor,0),""))</f>
      </c>
      <c r="I113" s="12">
        <f>IF(OR(Onderhoudsregels!$G113="",Onderhoudsregels!$M113=""),"",IF(AND(I$4&gt;=Onderhoudsregels!$G113,IF(Onderhoudsregels!$H113="",I$4=Onderhoudsregels!$G113,MOD(I$4-Onderhoudsregels!$G113,Onderhoudsregels!$H113)=0)),ROUND(Onderhoudsregels!$M113*(1+prijsstijging)^MAX(0,I$4-prijspeil)*opslagfactor,0),""))</f>
      </c>
      <c r="J113" s="12">
        <f>IF(OR(Onderhoudsregels!$G113="",Onderhoudsregels!$M113=""),"",IF(AND(J$4&gt;=Onderhoudsregels!$G113,IF(Onderhoudsregels!$H113="",J$4=Onderhoudsregels!$G113,MOD(J$4-Onderhoudsregels!$G113,Onderhoudsregels!$H113)=0)),ROUND(Onderhoudsregels!$M113*(1+prijsstijging)^MAX(0,J$4-prijspeil)*opslagfactor,0),""))</f>
      </c>
      <c r="K113" s="12">
        <f>IF(OR(Onderhoudsregels!$G113="",Onderhoudsregels!$M113=""),"",IF(AND(K$4&gt;=Onderhoudsregels!$G113,IF(Onderhoudsregels!$H113="",K$4=Onderhoudsregels!$G113,MOD(K$4-Onderhoudsregels!$G113,Onderhoudsregels!$H113)=0)),ROUND(Onderhoudsregels!$M113*(1+prijsstijging)^MAX(0,K$4-prijspeil)*opslagfactor,0),""))</f>
      </c>
      <c r="L113" s="12">
        <f>IF(OR(Onderhoudsregels!$G113="",Onderhoudsregels!$M113=""),"",IF(AND(L$4&gt;=Onderhoudsregels!$G113,IF(Onderhoudsregels!$H113="",L$4=Onderhoudsregels!$G113,MOD(L$4-Onderhoudsregels!$G113,Onderhoudsregels!$H113)=0)),ROUND(Onderhoudsregels!$M113*(1+prijsstijging)^MAX(0,L$4-prijspeil)*opslagfactor,0),""))</f>
      </c>
      <c r="M113" s="12">
        <f>IF(OR(Onderhoudsregels!$G113="",Onderhoudsregels!$M113=""),"",IF(AND(M$4&gt;=Onderhoudsregels!$G113,IF(Onderhoudsregels!$H113="",M$4=Onderhoudsregels!$G113,MOD(M$4-Onderhoudsregels!$G113,Onderhoudsregels!$H113)=0)),ROUND(Onderhoudsregels!$M113*(1+prijsstijging)^MAX(0,M$4-prijspeil)*opslagfactor,0),""))</f>
      </c>
    </row>
    <row r="114">
      <c r="A114" s="11">
        <f>IF(Onderhoudsregels!$E114="","",Onderhoudsregels!$A114&amp;"")</f>
      </c>
      <c r="B114" s="11">
        <f>IF(Onderhoudsregels!$E114="","",Onderhoudsregels!$B114&amp;"")</f>
      </c>
      <c r="C114" s="11">
        <f>IF(Onderhoudsregels!$E114="","",Onderhoudsregels!$E114)</f>
      </c>
      <c r="D114" s="12">
        <f>IF(OR(Onderhoudsregels!$G114="",Onderhoudsregels!$M114=""),"",IF(AND(D$4&gt;=Onderhoudsregels!$G114,IF(Onderhoudsregels!$H114="",D$4=Onderhoudsregels!$G114,MOD(D$4-Onderhoudsregels!$G114,Onderhoudsregels!$H114)=0)),ROUND(Onderhoudsregels!$M114*(1+prijsstijging)^MAX(0,D$4-prijspeil)*opslagfactor,0),""))</f>
      </c>
      <c r="E114" s="12">
        <f>IF(OR(Onderhoudsregels!$G114="",Onderhoudsregels!$M114=""),"",IF(AND(E$4&gt;=Onderhoudsregels!$G114,IF(Onderhoudsregels!$H114="",E$4=Onderhoudsregels!$G114,MOD(E$4-Onderhoudsregels!$G114,Onderhoudsregels!$H114)=0)),ROUND(Onderhoudsregels!$M114*(1+prijsstijging)^MAX(0,E$4-prijspeil)*opslagfactor,0),""))</f>
      </c>
      <c r="F114" s="12">
        <f>IF(OR(Onderhoudsregels!$G114="",Onderhoudsregels!$M114=""),"",IF(AND(F$4&gt;=Onderhoudsregels!$G114,IF(Onderhoudsregels!$H114="",F$4=Onderhoudsregels!$G114,MOD(F$4-Onderhoudsregels!$G114,Onderhoudsregels!$H114)=0)),ROUND(Onderhoudsregels!$M114*(1+prijsstijging)^MAX(0,F$4-prijspeil)*opslagfactor,0),""))</f>
      </c>
      <c r="G114" s="12">
        <f>IF(OR(Onderhoudsregels!$G114="",Onderhoudsregels!$M114=""),"",IF(AND(G$4&gt;=Onderhoudsregels!$G114,IF(Onderhoudsregels!$H114="",G$4=Onderhoudsregels!$G114,MOD(G$4-Onderhoudsregels!$G114,Onderhoudsregels!$H114)=0)),ROUND(Onderhoudsregels!$M114*(1+prijsstijging)^MAX(0,G$4-prijspeil)*opslagfactor,0),""))</f>
      </c>
      <c r="H114" s="12">
        <f>IF(OR(Onderhoudsregels!$G114="",Onderhoudsregels!$M114=""),"",IF(AND(H$4&gt;=Onderhoudsregels!$G114,IF(Onderhoudsregels!$H114="",H$4=Onderhoudsregels!$G114,MOD(H$4-Onderhoudsregels!$G114,Onderhoudsregels!$H114)=0)),ROUND(Onderhoudsregels!$M114*(1+prijsstijging)^MAX(0,H$4-prijspeil)*opslagfactor,0),""))</f>
      </c>
      <c r="I114" s="12">
        <f>IF(OR(Onderhoudsregels!$G114="",Onderhoudsregels!$M114=""),"",IF(AND(I$4&gt;=Onderhoudsregels!$G114,IF(Onderhoudsregels!$H114="",I$4=Onderhoudsregels!$G114,MOD(I$4-Onderhoudsregels!$G114,Onderhoudsregels!$H114)=0)),ROUND(Onderhoudsregels!$M114*(1+prijsstijging)^MAX(0,I$4-prijspeil)*opslagfactor,0),""))</f>
      </c>
      <c r="J114" s="12">
        <f>IF(OR(Onderhoudsregels!$G114="",Onderhoudsregels!$M114=""),"",IF(AND(J$4&gt;=Onderhoudsregels!$G114,IF(Onderhoudsregels!$H114="",J$4=Onderhoudsregels!$G114,MOD(J$4-Onderhoudsregels!$G114,Onderhoudsregels!$H114)=0)),ROUND(Onderhoudsregels!$M114*(1+prijsstijging)^MAX(0,J$4-prijspeil)*opslagfactor,0),""))</f>
      </c>
      <c r="K114" s="12">
        <f>IF(OR(Onderhoudsregels!$G114="",Onderhoudsregels!$M114=""),"",IF(AND(K$4&gt;=Onderhoudsregels!$G114,IF(Onderhoudsregels!$H114="",K$4=Onderhoudsregels!$G114,MOD(K$4-Onderhoudsregels!$G114,Onderhoudsregels!$H114)=0)),ROUND(Onderhoudsregels!$M114*(1+prijsstijging)^MAX(0,K$4-prijspeil)*opslagfactor,0),""))</f>
      </c>
      <c r="L114" s="12">
        <f>IF(OR(Onderhoudsregels!$G114="",Onderhoudsregels!$M114=""),"",IF(AND(L$4&gt;=Onderhoudsregels!$G114,IF(Onderhoudsregels!$H114="",L$4=Onderhoudsregels!$G114,MOD(L$4-Onderhoudsregels!$G114,Onderhoudsregels!$H114)=0)),ROUND(Onderhoudsregels!$M114*(1+prijsstijging)^MAX(0,L$4-prijspeil)*opslagfactor,0),""))</f>
      </c>
      <c r="M114" s="12">
        <f>IF(OR(Onderhoudsregels!$G114="",Onderhoudsregels!$M114=""),"",IF(AND(M$4&gt;=Onderhoudsregels!$G114,IF(Onderhoudsregels!$H114="",M$4=Onderhoudsregels!$G114,MOD(M$4-Onderhoudsregels!$G114,Onderhoudsregels!$H114)=0)),ROUND(Onderhoudsregels!$M114*(1+prijsstijging)^MAX(0,M$4-prijspeil)*opslagfactor,0),""))</f>
      </c>
    </row>
    <row r="115">
      <c r="A115" s="11">
        <f>IF(Onderhoudsregels!$E115="","",Onderhoudsregels!$A115&amp;"")</f>
      </c>
      <c r="B115" s="11">
        <f>IF(Onderhoudsregels!$E115="","",Onderhoudsregels!$B115&amp;"")</f>
      </c>
      <c r="C115" s="11">
        <f>IF(Onderhoudsregels!$E115="","",Onderhoudsregels!$E115)</f>
      </c>
      <c r="D115" s="12">
        <f>IF(OR(Onderhoudsregels!$G115="",Onderhoudsregels!$M115=""),"",IF(AND(D$4&gt;=Onderhoudsregels!$G115,IF(Onderhoudsregels!$H115="",D$4=Onderhoudsregels!$G115,MOD(D$4-Onderhoudsregels!$G115,Onderhoudsregels!$H115)=0)),ROUND(Onderhoudsregels!$M115*(1+prijsstijging)^MAX(0,D$4-prijspeil)*opslagfactor,0),""))</f>
      </c>
      <c r="E115" s="12">
        <f>IF(OR(Onderhoudsregels!$G115="",Onderhoudsregels!$M115=""),"",IF(AND(E$4&gt;=Onderhoudsregels!$G115,IF(Onderhoudsregels!$H115="",E$4=Onderhoudsregels!$G115,MOD(E$4-Onderhoudsregels!$G115,Onderhoudsregels!$H115)=0)),ROUND(Onderhoudsregels!$M115*(1+prijsstijging)^MAX(0,E$4-prijspeil)*opslagfactor,0),""))</f>
      </c>
      <c r="F115" s="12">
        <f>IF(OR(Onderhoudsregels!$G115="",Onderhoudsregels!$M115=""),"",IF(AND(F$4&gt;=Onderhoudsregels!$G115,IF(Onderhoudsregels!$H115="",F$4=Onderhoudsregels!$G115,MOD(F$4-Onderhoudsregels!$G115,Onderhoudsregels!$H115)=0)),ROUND(Onderhoudsregels!$M115*(1+prijsstijging)^MAX(0,F$4-prijspeil)*opslagfactor,0),""))</f>
      </c>
      <c r="G115" s="12">
        <f>IF(OR(Onderhoudsregels!$G115="",Onderhoudsregels!$M115=""),"",IF(AND(G$4&gt;=Onderhoudsregels!$G115,IF(Onderhoudsregels!$H115="",G$4=Onderhoudsregels!$G115,MOD(G$4-Onderhoudsregels!$G115,Onderhoudsregels!$H115)=0)),ROUND(Onderhoudsregels!$M115*(1+prijsstijging)^MAX(0,G$4-prijspeil)*opslagfactor,0),""))</f>
      </c>
      <c r="H115" s="12">
        <f>IF(OR(Onderhoudsregels!$G115="",Onderhoudsregels!$M115=""),"",IF(AND(H$4&gt;=Onderhoudsregels!$G115,IF(Onderhoudsregels!$H115="",H$4=Onderhoudsregels!$G115,MOD(H$4-Onderhoudsregels!$G115,Onderhoudsregels!$H115)=0)),ROUND(Onderhoudsregels!$M115*(1+prijsstijging)^MAX(0,H$4-prijspeil)*opslagfactor,0),""))</f>
      </c>
      <c r="I115" s="12">
        <f>IF(OR(Onderhoudsregels!$G115="",Onderhoudsregels!$M115=""),"",IF(AND(I$4&gt;=Onderhoudsregels!$G115,IF(Onderhoudsregels!$H115="",I$4=Onderhoudsregels!$G115,MOD(I$4-Onderhoudsregels!$G115,Onderhoudsregels!$H115)=0)),ROUND(Onderhoudsregels!$M115*(1+prijsstijging)^MAX(0,I$4-prijspeil)*opslagfactor,0),""))</f>
      </c>
      <c r="J115" s="12">
        <f>IF(OR(Onderhoudsregels!$G115="",Onderhoudsregels!$M115=""),"",IF(AND(J$4&gt;=Onderhoudsregels!$G115,IF(Onderhoudsregels!$H115="",J$4=Onderhoudsregels!$G115,MOD(J$4-Onderhoudsregels!$G115,Onderhoudsregels!$H115)=0)),ROUND(Onderhoudsregels!$M115*(1+prijsstijging)^MAX(0,J$4-prijspeil)*opslagfactor,0),""))</f>
      </c>
      <c r="K115" s="12">
        <f>IF(OR(Onderhoudsregels!$G115="",Onderhoudsregels!$M115=""),"",IF(AND(K$4&gt;=Onderhoudsregels!$G115,IF(Onderhoudsregels!$H115="",K$4=Onderhoudsregels!$G115,MOD(K$4-Onderhoudsregels!$G115,Onderhoudsregels!$H115)=0)),ROUND(Onderhoudsregels!$M115*(1+prijsstijging)^MAX(0,K$4-prijspeil)*opslagfactor,0),""))</f>
      </c>
      <c r="L115" s="12">
        <f>IF(OR(Onderhoudsregels!$G115="",Onderhoudsregels!$M115=""),"",IF(AND(L$4&gt;=Onderhoudsregels!$G115,IF(Onderhoudsregels!$H115="",L$4=Onderhoudsregels!$G115,MOD(L$4-Onderhoudsregels!$G115,Onderhoudsregels!$H115)=0)),ROUND(Onderhoudsregels!$M115*(1+prijsstijging)^MAX(0,L$4-prijspeil)*opslagfactor,0),""))</f>
      </c>
      <c r="M115" s="12">
        <f>IF(OR(Onderhoudsregels!$G115="",Onderhoudsregels!$M115=""),"",IF(AND(M$4&gt;=Onderhoudsregels!$G115,IF(Onderhoudsregels!$H115="",M$4=Onderhoudsregels!$G115,MOD(M$4-Onderhoudsregels!$G115,Onderhoudsregels!$H115)=0)),ROUND(Onderhoudsregels!$M115*(1+prijsstijging)^MAX(0,M$4-prijspeil)*opslagfactor,0),""))</f>
      </c>
    </row>
    <row r="116">
      <c r="A116" s="11">
        <f>IF(Onderhoudsregels!$E116="","",Onderhoudsregels!$A116&amp;"")</f>
      </c>
      <c r="B116" s="11">
        <f>IF(Onderhoudsregels!$E116="","",Onderhoudsregels!$B116&amp;"")</f>
      </c>
      <c r="C116" s="11">
        <f>IF(Onderhoudsregels!$E116="","",Onderhoudsregels!$E116)</f>
      </c>
      <c r="D116" s="12">
        <f>IF(OR(Onderhoudsregels!$G116="",Onderhoudsregels!$M116=""),"",IF(AND(D$4&gt;=Onderhoudsregels!$G116,IF(Onderhoudsregels!$H116="",D$4=Onderhoudsregels!$G116,MOD(D$4-Onderhoudsregels!$G116,Onderhoudsregels!$H116)=0)),ROUND(Onderhoudsregels!$M116*(1+prijsstijging)^MAX(0,D$4-prijspeil)*opslagfactor,0),""))</f>
      </c>
      <c r="E116" s="12">
        <f>IF(OR(Onderhoudsregels!$G116="",Onderhoudsregels!$M116=""),"",IF(AND(E$4&gt;=Onderhoudsregels!$G116,IF(Onderhoudsregels!$H116="",E$4=Onderhoudsregels!$G116,MOD(E$4-Onderhoudsregels!$G116,Onderhoudsregels!$H116)=0)),ROUND(Onderhoudsregels!$M116*(1+prijsstijging)^MAX(0,E$4-prijspeil)*opslagfactor,0),""))</f>
      </c>
      <c r="F116" s="12">
        <f>IF(OR(Onderhoudsregels!$G116="",Onderhoudsregels!$M116=""),"",IF(AND(F$4&gt;=Onderhoudsregels!$G116,IF(Onderhoudsregels!$H116="",F$4=Onderhoudsregels!$G116,MOD(F$4-Onderhoudsregels!$G116,Onderhoudsregels!$H116)=0)),ROUND(Onderhoudsregels!$M116*(1+prijsstijging)^MAX(0,F$4-prijspeil)*opslagfactor,0),""))</f>
      </c>
      <c r="G116" s="12">
        <f>IF(OR(Onderhoudsregels!$G116="",Onderhoudsregels!$M116=""),"",IF(AND(G$4&gt;=Onderhoudsregels!$G116,IF(Onderhoudsregels!$H116="",G$4=Onderhoudsregels!$G116,MOD(G$4-Onderhoudsregels!$G116,Onderhoudsregels!$H116)=0)),ROUND(Onderhoudsregels!$M116*(1+prijsstijging)^MAX(0,G$4-prijspeil)*opslagfactor,0),""))</f>
      </c>
      <c r="H116" s="12">
        <f>IF(OR(Onderhoudsregels!$G116="",Onderhoudsregels!$M116=""),"",IF(AND(H$4&gt;=Onderhoudsregels!$G116,IF(Onderhoudsregels!$H116="",H$4=Onderhoudsregels!$G116,MOD(H$4-Onderhoudsregels!$G116,Onderhoudsregels!$H116)=0)),ROUND(Onderhoudsregels!$M116*(1+prijsstijging)^MAX(0,H$4-prijspeil)*opslagfactor,0),""))</f>
      </c>
      <c r="I116" s="12">
        <f>IF(OR(Onderhoudsregels!$G116="",Onderhoudsregels!$M116=""),"",IF(AND(I$4&gt;=Onderhoudsregels!$G116,IF(Onderhoudsregels!$H116="",I$4=Onderhoudsregels!$G116,MOD(I$4-Onderhoudsregels!$G116,Onderhoudsregels!$H116)=0)),ROUND(Onderhoudsregels!$M116*(1+prijsstijging)^MAX(0,I$4-prijspeil)*opslagfactor,0),""))</f>
      </c>
      <c r="J116" s="12">
        <f>IF(OR(Onderhoudsregels!$G116="",Onderhoudsregels!$M116=""),"",IF(AND(J$4&gt;=Onderhoudsregels!$G116,IF(Onderhoudsregels!$H116="",J$4=Onderhoudsregels!$G116,MOD(J$4-Onderhoudsregels!$G116,Onderhoudsregels!$H116)=0)),ROUND(Onderhoudsregels!$M116*(1+prijsstijging)^MAX(0,J$4-prijspeil)*opslagfactor,0),""))</f>
      </c>
      <c r="K116" s="12">
        <f>IF(OR(Onderhoudsregels!$G116="",Onderhoudsregels!$M116=""),"",IF(AND(K$4&gt;=Onderhoudsregels!$G116,IF(Onderhoudsregels!$H116="",K$4=Onderhoudsregels!$G116,MOD(K$4-Onderhoudsregels!$G116,Onderhoudsregels!$H116)=0)),ROUND(Onderhoudsregels!$M116*(1+prijsstijging)^MAX(0,K$4-prijspeil)*opslagfactor,0),""))</f>
      </c>
      <c r="L116" s="12">
        <f>IF(OR(Onderhoudsregels!$G116="",Onderhoudsregels!$M116=""),"",IF(AND(L$4&gt;=Onderhoudsregels!$G116,IF(Onderhoudsregels!$H116="",L$4=Onderhoudsregels!$G116,MOD(L$4-Onderhoudsregels!$G116,Onderhoudsregels!$H116)=0)),ROUND(Onderhoudsregels!$M116*(1+prijsstijging)^MAX(0,L$4-prijspeil)*opslagfactor,0),""))</f>
      </c>
      <c r="M116" s="12">
        <f>IF(OR(Onderhoudsregels!$G116="",Onderhoudsregels!$M116=""),"",IF(AND(M$4&gt;=Onderhoudsregels!$G116,IF(Onderhoudsregels!$H116="",M$4=Onderhoudsregels!$G116,MOD(M$4-Onderhoudsregels!$G116,Onderhoudsregels!$H116)=0)),ROUND(Onderhoudsregels!$M116*(1+prijsstijging)^MAX(0,M$4-prijspeil)*opslagfactor,0),""))</f>
      </c>
    </row>
    <row r="117">
      <c r="A117" s="11">
        <f>IF(Onderhoudsregels!$E117="","",Onderhoudsregels!$A117&amp;"")</f>
      </c>
      <c r="B117" s="11">
        <f>IF(Onderhoudsregels!$E117="","",Onderhoudsregels!$B117&amp;"")</f>
      </c>
      <c r="C117" s="11">
        <f>IF(Onderhoudsregels!$E117="","",Onderhoudsregels!$E117)</f>
      </c>
      <c r="D117" s="12">
        <f>IF(OR(Onderhoudsregels!$G117="",Onderhoudsregels!$M117=""),"",IF(AND(D$4&gt;=Onderhoudsregels!$G117,IF(Onderhoudsregels!$H117="",D$4=Onderhoudsregels!$G117,MOD(D$4-Onderhoudsregels!$G117,Onderhoudsregels!$H117)=0)),ROUND(Onderhoudsregels!$M117*(1+prijsstijging)^MAX(0,D$4-prijspeil)*opslagfactor,0),""))</f>
      </c>
      <c r="E117" s="12">
        <f>IF(OR(Onderhoudsregels!$G117="",Onderhoudsregels!$M117=""),"",IF(AND(E$4&gt;=Onderhoudsregels!$G117,IF(Onderhoudsregels!$H117="",E$4=Onderhoudsregels!$G117,MOD(E$4-Onderhoudsregels!$G117,Onderhoudsregels!$H117)=0)),ROUND(Onderhoudsregels!$M117*(1+prijsstijging)^MAX(0,E$4-prijspeil)*opslagfactor,0),""))</f>
      </c>
      <c r="F117" s="12">
        <f>IF(OR(Onderhoudsregels!$G117="",Onderhoudsregels!$M117=""),"",IF(AND(F$4&gt;=Onderhoudsregels!$G117,IF(Onderhoudsregels!$H117="",F$4=Onderhoudsregels!$G117,MOD(F$4-Onderhoudsregels!$G117,Onderhoudsregels!$H117)=0)),ROUND(Onderhoudsregels!$M117*(1+prijsstijging)^MAX(0,F$4-prijspeil)*opslagfactor,0),""))</f>
      </c>
      <c r="G117" s="12">
        <f>IF(OR(Onderhoudsregels!$G117="",Onderhoudsregels!$M117=""),"",IF(AND(G$4&gt;=Onderhoudsregels!$G117,IF(Onderhoudsregels!$H117="",G$4=Onderhoudsregels!$G117,MOD(G$4-Onderhoudsregels!$G117,Onderhoudsregels!$H117)=0)),ROUND(Onderhoudsregels!$M117*(1+prijsstijging)^MAX(0,G$4-prijspeil)*opslagfactor,0),""))</f>
      </c>
      <c r="H117" s="12">
        <f>IF(OR(Onderhoudsregels!$G117="",Onderhoudsregels!$M117=""),"",IF(AND(H$4&gt;=Onderhoudsregels!$G117,IF(Onderhoudsregels!$H117="",H$4=Onderhoudsregels!$G117,MOD(H$4-Onderhoudsregels!$G117,Onderhoudsregels!$H117)=0)),ROUND(Onderhoudsregels!$M117*(1+prijsstijging)^MAX(0,H$4-prijspeil)*opslagfactor,0),""))</f>
      </c>
      <c r="I117" s="12">
        <f>IF(OR(Onderhoudsregels!$G117="",Onderhoudsregels!$M117=""),"",IF(AND(I$4&gt;=Onderhoudsregels!$G117,IF(Onderhoudsregels!$H117="",I$4=Onderhoudsregels!$G117,MOD(I$4-Onderhoudsregels!$G117,Onderhoudsregels!$H117)=0)),ROUND(Onderhoudsregels!$M117*(1+prijsstijging)^MAX(0,I$4-prijspeil)*opslagfactor,0),""))</f>
      </c>
      <c r="J117" s="12">
        <f>IF(OR(Onderhoudsregels!$G117="",Onderhoudsregels!$M117=""),"",IF(AND(J$4&gt;=Onderhoudsregels!$G117,IF(Onderhoudsregels!$H117="",J$4=Onderhoudsregels!$G117,MOD(J$4-Onderhoudsregels!$G117,Onderhoudsregels!$H117)=0)),ROUND(Onderhoudsregels!$M117*(1+prijsstijging)^MAX(0,J$4-prijspeil)*opslagfactor,0),""))</f>
      </c>
      <c r="K117" s="12">
        <f>IF(OR(Onderhoudsregels!$G117="",Onderhoudsregels!$M117=""),"",IF(AND(K$4&gt;=Onderhoudsregels!$G117,IF(Onderhoudsregels!$H117="",K$4=Onderhoudsregels!$G117,MOD(K$4-Onderhoudsregels!$G117,Onderhoudsregels!$H117)=0)),ROUND(Onderhoudsregels!$M117*(1+prijsstijging)^MAX(0,K$4-prijspeil)*opslagfactor,0),""))</f>
      </c>
      <c r="L117" s="12">
        <f>IF(OR(Onderhoudsregels!$G117="",Onderhoudsregels!$M117=""),"",IF(AND(L$4&gt;=Onderhoudsregels!$G117,IF(Onderhoudsregels!$H117="",L$4=Onderhoudsregels!$G117,MOD(L$4-Onderhoudsregels!$G117,Onderhoudsregels!$H117)=0)),ROUND(Onderhoudsregels!$M117*(1+prijsstijging)^MAX(0,L$4-prijspeil)*opslagfactor,0),""))</f>
      </c>
      <c r="M117" s="12">
        <f>IF(OR(Onderhoudsregels!$G117="",Onderhoudsregels!$M117=""),"",IF(AND(M$4&gt;=Onderhoudsregels!$G117,IF(Onderhoudsregels!$H117="",M$4=Onderhoudsregels!$G117,MOD(M$4-Onderhoudsregels!$G117,Onderhoudsregels!$H117)=0)),ROUND(Onderhoudsregels!$M117*(1+prijsstijging)^MAX(0,M$4-prijspeil)*opslagfactor,0),""))</f>
      </c>
    </row>
    <row r="118">
      <c r="A118" s="11">
        <f>IF(Onderhoudsregels!$E118="","",Onderhoudsregels!$A118&amp;"")</f>
      </c>
      <c r="B118" s="11">
        <f>IF(Onderhoudsregels!$E118="","",Onderhoudsregels!$B118&amp;"")</f>
      </c>
      <c r="C118" s="11">
        <f>IF(Onderhoudsregels!$E118="","",Onderhoudsregels!$E118)</f>
      </c>
      <c r="D118" s="12">
        <f>IF(OR(Onderhoudsregels!$G118="",Onderhoudsregels!$M118=""),"",IF(AND(D$4&gt;=Onderhoudsregels!$G118,IF(Onderhoudsregels!$H118="",D$4=Onderhoudsregels!$G118,MOD(D$4-Onderhoudsregels!$G118,Onderhoudsregels!$H118)=0)),ROUND(Onderhoudsregels!$M118*(1+prijsstijging)^MAX(0,D$4-prijspeil)*opslagfactor,0),""))</f>
      </c>
      <c r="E118" s="12">
        <f>IF(OR(Onderhoudsregels!$G118="",Onderhoudsregels!$M118=""),"",IF(AND(E$4&gt;=Onderhoudsregels!$G118,IF(Onderhoudsregels!$H118="",E$4=Onderhoudsregels!$G118,MOD(E$4-Onderhoudsregels!$G118,Onderhoudsregels!$H118)=0)),ROUND(Onderhoudsregels!$M118*(1+prijsstijging)^MAX(0,E$4-prijspeil)*opslagfactor,0),""))</f>
      </c>
      <c r="F118" s="12">
        <f>IF(OR(Onderhoudsregels!$G118="",Onderhoudsregels!$M118=""),"",IF(AND(F$4&gt;=Onderhoudsregels!$G118,IF(Onderhoudsregels!$H118="",F$4=Onderhoudsregels!$G118,MOD(F$4-Onderhoudsregels!$G118,Onderhoudsregels!$H118)=0)),ROUND(Onderhoudsregels!$M118*(1+prijsstijging)^MAX(0,F$4-prijspeil)*opslagfactor,0),""))</f>
      </c>
      <c r="G118" s="12">
        <f>IF(OR(Onderhoudsregels!$G118="",Onderhoudsregels!$M118=""),"",IF(AND(G$4&gt;=Onderhoudsregels!$G118,IF(Onderhoudsregels!$H118="",G$4=Onderhoudsregels!$G118,MOD(G$4-Onderhoudsregels!$G118,Onderhoudsregels!$H118)=0)),ROUND(Onderhoudsregels!$M118*(1+prijsstijging)^MAX(0,G$4-prijspeil)*opslagfactor,0),""))</f>
      </c>
      <c r="H118" s="12">
        <f>IF(OR(Onderhoudsregels!$G118="",Onderhoudsregels!$M118=""),"",IF(AND(H$4&gt;=Onderhoudsregels!$G118,IF(Onderhoudsregels!$H118="",H$4=Onderhoudsregels!$G118,MOD(H$4-Onderhoudsregels!$G118,Onderhoudsregels!$H118)=0)),ROUND(Onderhoudsregels!$M118*(1+prijsstijging)^MAX(0,H$4-prijspeil)*opslagfactor,0),""))</f>
      </c>
      <c r="I118" s="12">
        <f>IF(OR(Onderhoudsregels!$G118="",Onderhoudsregels!$M118=""),"",IF(AND(I$4&gt;=Onderhoudsregels!$G118,IF(Onderhoudsregels!$H118="",I$4=Onderhoudsregels!$G118,MOD(I$4-Onderhoudsregels!$G118,Onderhoudsregels!$H118)=0)),ROUND(Onderhoudsregels!$M118*(1+prijsstijging)^MAX(0,I$4-prijspeil)*opslagfactor,0),""))</f>
      </c>
      <c r="J118" s="12">
        <f>IF(OR(Onderhoudsregels!$G118="",Onderhoudsregels!$M118=""),"",IF(AND(J$4&gt;=Onderhoudsregels!$G118,IF(Onderhoudsregels!$H118="",J$4=Onderhoudsregels!$G118,MOD(J$4-Onderhoudsregels!$G118,Onderhoudsregels!$H118)=0)),ROUND(Onderhoudsregels!$M118*(1+prijsstijging)^MAX(0,J$4-prijspeil)*opslagfactor,0),""))</f>
      </c>
      <c r="K118" s="12">
        <f>IF(OR(Onderhoudsregels!$G118="",Onderhoudsregels!$M118=""),"",IF(AND(K$4&gt;=Onderhoudsregels!$G118,IF(Onderhoudsregels!$H118="",K$4=Onderhoudsregels!$G118,MOD(K$4-Onderhoudsregels!$G118,Onderhoudsregels!$H118)=0)),ROUND(Onderhoudsregels!$M118*(1+prijsstijging)^MAX(0,K$4-prijspeil)*opslagfactor,0),""))</f>
      </c>
      <c r="L118" s="12">
        <f>IF(OR(Onderhoudsregels!$G118="",Onderhoudsregels!$M118=""),"",IF(AND(L$4&gt;=Onderhoudsregels!$G118,IF(Onderhoudsregels!$H118="",L$4=Onderhoudsregels!$G118,MOD(L$4-Onderhoudsregels!$G118,Onderhoudsregels!$H118)=0)),ROUND(Onderhoudsregels!$M118*(1+prijsstijging)^MAX(0,L$4-prijspeil)*opslagfactor,0),""))</f>
      </c>
      <c r="M118" s="12">
        <f>IF(OR(Onderhoudsregels!$G118="",Onderhoudsregels!$M118=""),"",IF(AND(M$4&gt;=Onderhoudsregels!$G118,IF(Onderhoudsregels!$H118="",M$4=Onderhoudsregels!$G118,MOD(M$4-Onderhoudsregels!$G118,Onderhoudsregels!$H118)=0)),ROUND(Onderhoudsregels!$M118*(1+prijsstijging)^MAX(0,M$4-prijspeil)*opslagfactor,0),""))</f>
      </c>
    </row>
    <row r="119">
      <c r="A119" s="11">
        <f>IF(Onderhoudsregels!$E119="","",Onderhoudsregels!$A119&amp;"")</f>
      </c>
      <c r="B119" s="11">
        <f>IF(Onderhoudsregels!$E119="","",Onderhoudsregels!$B119&amp;"")</f>
      </c>
      <c r="C119" s="11">
        <f>IF(Onderhoudsregels!$E119="","",Onderhoudsregels!$E119)</f>
      </c>
      <c r="D119" s="12">
        <f>IF(OR(Onderhoudsregels!$G119="",Onderhoudsregels!$M119=""),"",IF(AND(D$4&gt;=Onderhoudsregels!$G119,IF(Onderhoudsregels!$H119="",D$4=Onderhoudsregels!$G119,MOD(D$4-Onderhoudsregels!$G119,Onderhoudsregels!$H119)=0)),ROUND(Onderhoudsregels!$M119*(1+prijsstijging)^MAX(0,D$4-prijspeil)*opslagfactor,0),""))</f>
      </c>
      <c r="E119" s="12">
        <f>IF(OR(Onderhoudsregels!$G119="",Onderhoudsregels!$M119=""),"",IF(AND(E$4&gt;=Onderhoudsregels!$G119,IF(Onderhoudsregels!$H119="",E$4=Onderhoudsregels!$G119,MOD(E$4-Onderhoudsregels!$G119,Onderhoudsregels!$H119)=0)),ROUND(Onderhoudsregels!$M119*(1+prijsstijging)^MAX(0,E$4-prijspeil)*opslagfactor,0),""))</f>
      </c>
      <c r="F119" s="12">
        <f>IF(OR(Onderhoudsregels!$G119="",Onderhoudsregels!$M119=""),"",IF(AND(F$4&gt;=Onderhoudsregels!$G119,IF(Onderhoudsregels!$H119="",F$4=Onderhoudsregels!$G119,MOD(F$4-Onderhoudsregels!$G119,Onderhoudsregels!$H119)=0)),ROUND(Onderhoudsregels!$M119*(1+prijsstijging)^MAX(0,F$4-prijspeil)*opslagfactor,0),""))</f>
      </c>
      <c r="G119" s="12">
        <f>IF(OR(Onderhoudsregels!$G119="",Onderhoudsregels!$M119=""),"",IF(AND(G$4&gt;=Onderhoudsregels!$G119,IF(Onderhoudsregels!$H119="",G$4=Onderhoudsregels!$G119,MOD(G$4-Onderhoudsregels!$G119,Onderhoudsregels!$H119)=0)),ROUND(Onderhoudsregels!$M119*(1+prijsstijging)^MAX(0,G$4-prijspeil)*opslagfactor,0),""))</f>
      </c>
      <c r="H119" s="12">
        <f>IF(OR(Onderhoudsregels!$G119="",Onderhoudsregels!$M119=""),"",IF(AND(H$4&gt;=Onderhoudsregels!$G119,IF(Onderhoudsregels!$H119="",H$4=Onderhoudsregels!$G119,MOD(H$4-Onderhoudsregels!$G119,Onderhoudsregels!$H119)=0)),ROUND(Onderhoudsregels!$M119*(1+prijsstijging)^MAX(0,H$4-prijspeil)*opslagfactor,0),""))</f>
      </c>
      <c r="I119" s="12">
        <f>IF(OR(Onderhoudsregels!$G119="",Onderhoudsregels!$M119=""),"",IF(AND(I$4&gt;=Onderhoudsregels!$G119,IF(Onderhoudsregels!$H119="",I$4=Onderhoudsregels!$G119,MOD(I$4-Onderhoudsregels!$G119,Onderhoudsregels!$H119)=0)),ROUND(Onderhoudsregels!$M119*(1+prijsstijging)^MAX(0,I$4-prijspeil)*opslagfactor,0),""))</f>
      </c>
      <c r="J119" s="12">
        <f>IF(OR(Onderhoudsregels!$G119="",Onderhoudsregels!$M119=""),"",IF(AND(J$4&gt;=Onderhoudsregels!$G119,IF(Onderhoudsregels!$H119="",J$4=Onderhoudsregels!$G119,MOD(J$4-Onderhoudsregels!$G119,Onderhoudsregels!$H119)=0)),ROUND(Onderhoudsregels!$M119*(1+prijsstijging)^MAX(0,J$4-prijspeil)*opslagfactor,0),""))</f>
      </c>
      <c r="K119" s="12">
        <f>IF(OR(Onderhoudsregels!$G119="",Onderhoudsregels!$M119=""),"",IF(AND(K$4&gt;=Onderhoudsregels!$G119,IF(Onderhoudsregels!$H119="",K$4=Onderhoudsregels!$G119,MOD(K$4-Onderhoudsregels!$G119,Onderhoudsregels!$H119)=0)),ROUND(Onderhoudsregels!$M119*(1+prijsstijging)^MAX(0,K$4-prijspeil)*opslagfactor,0),""))</f>
      </c>
      <c r="L119" s="12">
        <f>IF(OR(Onderhoudsregels!$G119="",Onderhoudsregels!$M119=""),"",IF(AND(L$4&gt;=Onderhoudsregels!$G119,IF(Onderhoudsregels!$H119="",L$4=Onderhoudsregels!$G119,MOD(L$4-Onderhoudsregels!$G119,Onderhoudsregels!$H119)=0)),ROUND(Onderhoudsregels!$M119*(1+prijsstijging)^MAX(0,L$4-prijspeil)*opslagfactor,0),""))</f>
      </c>
      <c r="M119" s="12">
        <f>IF(OR(Onderhoudsregels!$G119="",Onderhoudsregels!$M119=""),"",IF(AND(M$4&gt;=Onderhoudsregels!$G119,IF(Onderhoudsregels!$H119="",M$4=Onderhoudsregels!$G119,MOD(M$4-Onderhoudsregels!$G119,Onderhoudsregels!$H119)=0)),ROUND(Onderhoudsregels!$M119*(1+prijsstijging)^MAX(0,M$4-prijspeil)*opslagfactor,0),""))</f>
      </c>
    </row>
    <row r="120">
      <c r="A120" s="11">
        <f>IF(Onderhoudsregels!$E120="","",Onderhoudsregels!$A120&amp;"")</f>
      </c>
      <c r="B120" s="11">
        <f>IF(Onderhoudsregels!$E120="","",Onderhoudsregels!$B120&amp;"")</f>
      </c>
      <c r="C120" s="11">
        <f>IF(Onderhoudsregels!$E120="","",Onderhoudsregels!$E120)</f>
      </c>
      <c r="D120" s="12">
        <f>IF(OR(Onderhoudsregels!$G120="",Onderhoudsregels!$M120=""),"",IF(AND(D$4&gt;=Onderhoudsregels!$G120,IF(Onderhoudsregels!$H120="",D$4=Onderhoudsregels!$G120,MOD(D$4-Onderhoudsregels!$G120,Onderhoudsregels!$H120)=0)),ROUND(Onderhoudsregels!$M120*(1+prijsstijging)^MAX(0,D$4-prijspeil)*opslagfactor,0),""))</f>
      </c>
      <c r="E120" s="12">
        <f>IF(OR(Onderhoudsregels!$G120="",Onderhoudsregels!$M120=""),"",IF(AND(E$4&gt;=Onderhoudsregels!$G120,IF(Onderhoudsregels!$H120="",E$4=Onderhoudsregels!$G120,MOD(E$4-Onderhoudsregels!$G120,Onderhoudsregels!$H120)=0)),ROUND(Onderhoudsregels!$M120*(1+prijsstijging)^MAX(0,E$4-prijspeil)*opslagfactor,0),""))</f>
      </c>
      <c r="F120" s="12">
        <f>IF(OR(Onderhoudsregels!$G120="",Onderhoudsregels!$M120=""),"",IF(AND(F$4&gt;=Onderhoudsregels!$G120,IF(Onderhoudsregels!$H120="",F$4=Onderhoudsregels!$G120,MOD(F$4-Onderhoudsregels!$G120,Onderhoudsregels!$H120)=0)),ROUND(Onderhoudsregels!$M120*(1+prijsstijging)^MAX(0,F$4-prijspeil)*opslagfactor,0),""))</f>
      </c>
      <c r="G120" s="12">
        <f>IF(OR(Onderhoudsregels!$G120="",Onderhoudsregels!$M120=""),"",IF(AND(G$4&gt;=Onderhoudsregels!$G120,IF(Onderhoudsregels!$H120="",G$4=Onderhoudsregels!$G120,MOD(G$4-Onderhoudsregels!$G120,Onderhoudsregels!$H120)=0)),ROUND(Onderhoudsregels!$M120*(1+prijsstijging)^MAX(0,G$4-prijspeil)*opslagfactor,0),""))</f>
      </c>
      <c r="H120" s="12">
        <f>IF(OR(Onderhoudsregels!$G120="",Onderhoudsregels!$M120=""),"",IF(AND(H$4&gt;=Onderhoudsregels!$G120,IF(Onderhoudsregels!$H120="",H$4=Onderhoudsregels!$G120,MOD(H$4-Onderhoudsregels!$G120,Onderhoudsregels!$H120)=0)),ROUND(Onderhoudsregels!$M120*(1+prijsstijging)^MAX(0,H$4-prijspeil)*opslagfactor,0),""))</f>
      </c>
      <c r="I120" s="12">
        <f>IF(OR(Onderhoudsregels!$G120="",Onderhoudsregels!$M120=""),"",IF(AND(I$4&gt;=Onderhoudsregels!$G120,IF(Onderhoudsregels!$H120="",I$4=Onderhoudsregels!$G120,MOD(I$4-Onderhoudsregels!$G120,Onderhoudsregels!$H120)=0)),ROUND(Onderhoudsregels!$M120*(1+prijsstijging)^MAX(0,I$4-prijspeil)*opslagfactor,0),""))</f>
      </c>
      <c r="J120" s="12">
        <f>IF(OR(Onderhoudsregels!$G120="",Onderhoudsregels!$M120=""),"",IF(AND(J$4&gt;=Onderhoudsregels!$G120,IF(Onderhoudsregels!$H120="",J$4=Onderhoudsregels!$G120,MOD(J$4-Onderhoudsregels!$G120,Onderhoudsregels!$H120)=0)),ROUND(Onderhoudsregels!$M120*(1+prijsstijging)^MAX(0,J$4-prijspeil)*opslagfactor,0),""))</f>
      </c>
      <c r="K120" s="12">
        <f>IF(OR(Onderhoudsregels!$G120="",Onderhoudsregels!$M120=""),"",IF(AND(K$4&gt;=Onderhoudsregels!$G120,IF(Onderhoudsregels!$H120="",K$4=Onderhoudsregels!$G120,MOD(K$4-Onderhoudsregels!$G120,Onderhoudsregels!$H120)=0)),ROUND(Onderhoudsregels!$M120*(1+prijsstijging)^MAX(0,K$4-prijspeil)*opslagfactor,0),""))</f>
      </c>
      <c r="L120" s="12">
        <f>IF(OR(Onderhoudsregels!$G120="",Onderhoudsregels!$M120=""),"",IF(AND(L$4&gt;=Onderhoudsregels!$G120,IF(Onderhoudsregels!$H120="",L$4=Onderhoudsregels!$G120,MOD(L$4-Onderhoudsregels!$G120,Onderhoudsregels!$H120)=0)),ROUND(Onderhoudsregels!$M120*(1+prijsstijging)^MAX(0,L$4-prijspeil)*opslagfactor,0),""))</f>
      </c>
      <c r="M120" s="12">
        <f>IF(OR(Onderhoudsregels!$G120="",Onderhoudsregels!$M120=""),"",IF(AND(M$4&gt;=Onderhoudsregels!$G120,IF(Onderhoudsregels!$H120="",M$4=Onderhoudsregels!$G120,MOD(M$4-Onderhoudsregels!$G120,Onderhoudsregels!$H120)=0)),ROUND(Onderhoudsregels!$M120*(1+prijsstijging)^MAX(0,M$4-prijspeil)*opslagfactor,0),""))</f>
      </c>
    </row>
    <row r="121">
      <c r="A121" s="11">
        <f>IF(Onderhoudsregels!$E121="","",Onderhoudsregels!$A121&amp;"")</f>
      </c>
      <c r="B121" s="11">
        <f>IF(Onderhoudsregels!$E121="","",Onderhoudsregels!$B121&amp;"")</f>
      </c>
      <c r="C121" s="11">
        <f>IF(Onderhoudsregels!$E121="","",Onderhoudsregels!$E121)</f>
      </c>
      <c r="D121" s="12">
        <f>IF(OR(Onderhoudsregels!$G121="",Onderhoudsregels!$M121=""),"",IF(AND(D$4&gt;=Onderhoudsregels!$G121,IF(Onderhoudsregels!$H121="",D$4=Onderhoudsregels!$G121,MOD(D$4-Onderhoudsregels!$G121,Onderhoudsregels!$H121)=0)),ROUND(Onderhoudsregels!$M121*(1+prijsstijging)^MAX(0,D$4-prijspeil)*opslagfactor,0),""))</f>
      </c>
      <c r="E121" s="12">
        <f>IF(OR(Onderhoudsregels!$G121="",Onderhoudsregels!$M121=""),"",IF(AND(E$4&gt;=Onderhoudsregels!$G121,IF(Onderhoudsregels!$H121="",E$4=Onderhoudsregels!$G121,MOD(E$4-Onderhoudsregels!$G121,Onderhoudsregels!$H121)=0)),ROUND(Onderhoudsregels!$M121*(1+prijsstijging)^MAX(0,E$4-prijspeil)*opslagfactor,0),""))</f>
      </c>
      <c r="F121" s="12">
        <f>IF(OR(Onderhoudsregels!$G121="",Onderhoudsregels!$M121=""),"",IF(AND(F$4&gt;=Onderhoudsregels!$G121,IF(Onderhoudsregels!$H121="",F$4=Onderhoudsregels!$G121,MOD(F$4-Onderhoudsregels!$G121,Onderhoudsregels!$H121)=0)),ROUND(Onderhoudsregels!$M121*(1+prijsstijging)^MAX(0,F$4-prijspeil)*opslagfactor,0),""))</f>
      </c>
      <c r="G121" s="12">
        <f>IF(OR(Onderhoudsregels!$G121="",Onderhoudsregels!$M121=""),"",IF(AND(G$4&gt;=Onderhoudsregels!$G121,IF(Onderhoudsregels!$H121="",G$4=Onderhoudsregels!$G121,MOD(G$4-Onderhoudsregels!$G121,Onderhoudsregels!$H121)=0)),ROUND(Onderhoudsregels!$M121*(1+prijsstijging)^MAX(0,G$4-prijspeil)*opslagfactor,0),""))</f>
      </c>
      <c r="H121" s="12">
        <f>IF(OR(Onderhoudsregels!$G121="",Onderhoudsregels!$M121=""),"",IF(AND(H$4&gt;=Onderhoudsregels!$G121,IF(Onderhoudsregels!$H121="",H$4=Onderhoudsregels!$G121,MOD(H$4-Onderhoudsregels!$G121,Onderhoudsregels!$H121)=0)),ROUND(Onderhoudsregels!$M121*(1+prijsstijging)^MAX(0,H$4-prijspeil)*opslagfactor,0),""))</f>
      </c>
      <c r="I121" s="12">
        <f>IF(OR(Onderhoudsregels!$G121="",Onderhoudsregels!$M121=""),"",IF(AND(I$4&gt;=Onderhoudsregels!$G121,IF(Onderhoudsregels!$H121="",I$4=Onderhoudsregels!$G121,MOD(I$4-Onderhoudsregels!$G121,Onderhoudsregels!$H121)=0)),ROUND(Onderhoudsregels!$M121*(1+prijsstijging)^MAX(0,I$4-prijspeil)*opslagfactor,0),""))</f>
      </c>
      <c r="J121" s="12">
        <f>IF(OR(Onderhoudsregels!$G121="",Onderhoudsregels!$M121=""),"",IF(AND(J$4&gt;=Onderhoudsregels!$G121,IF(Onderhoudsregels!$H121="",J$4=Onderhoudsregels!$G121,MOD(J$4-Onderhoudsregels!$G121,Onderhoudsregels!$H121)=0)),ROUND(Onderhoudsregels!$M121*(1+prijsstijging)^MAX(0,J$4-prijspeil)*opslagfactor,0),""))</f>
      </c>
      <c r="K121" s="12">
        <f>IF(OR(Onderhoudsregels!$G121="",Onderhoudsregels!$M121=""),"",IF(AND(K$4&gt;=Onderhoudsregels!$G121,IF(Onderhoudsregels!$H121="",K$4=Onderhoudsregels!$G121,MOD(K$4-Onderhoudsregels!$G121,Onderhoudsregels!$H121)=0)),ROUND(Onderhoudsregels!$M121*(1+prijsstijging)^MAX(0,K$4-prijspeil)*opslagfactor,0),""))</f>
      </c>
      <c r="L121" s="12">
        <f>IF(OR(Onderhoudsregels!$G121="",Onderhoudsregels!$M121=""),"",IF(AND(L$4&gt;=Onderhoudsregels!$G121,IF(Onderhoudsregels!$H121="",L$4=Onderhoudsregels!$G121,MOD(L$4-Onderhoudsregels!$G121,Onderhoudsregels!$H121)=0)),ROUND(Onderhoudsregels!$M121*(1+prijsstijging)^MAX(0,L$4-prijspeil)*opslagfactor,0),""))</f>
      </c>
      <c r="M121" s="12">
        <f>IF(OR(Onderhoudsregels!$G121="",Onderhoudsregels!$M121=""),"",IF(AND(M$4&gt;=Onderhoudsregels!$G121,IF(Onderhoudsregels!$H121="",M$4=Onderhoudsregels!$G121,MOD(M$4-Onderhoudsregels!$G121,Onderhoudsregels!$H121)=0)),ROUND(Onderhoudsregels!$M121*(1+prijsstijging)^MAX(0,M$4-prijspeil)*opslagfactor,0),""))</f>
      </c>
    </row>
    <row r="122">
      <c r="A122" s="11">
        <f>IF(Onderhoudsregels!$E122="","",Onderhoudsregels!$A122&amp;"")</f>
      </c>
      <c r="B122" s="11">
        <f>IF(Onderhoudsregels!$E122="","",Onderhoudsregels!$B122&amp;"")</f>
      </c>
      <c r="C122" s="11">
        <f>IF(Onderhoudsregels!$E122="","",Onderhoudsregels!$E122)</f>
      </c>
      <c r="D122" s="12">
        <f>IF(OR(Onderhoudsregels!$G122="",Onderhoudsregels!$M122=""),"",IF(AND(D$4&gt;=Onderhoudsregels!$G122,IF(Onderhoudsregels!$H122="",D$4=Onderhoudsregels!$G122,MOD(D$4-Onderhoudsregels!$G122,Onderhoudsregels!$H122)=0)),ROUND(Onderhoudsregels!$M122*(1+prijsstijging)^MAX(0,D$4-prijspeil)*opslagfactor,0),""))</f>
      </c>
      <c r="E122" s="12">
        <f>IF(OR(Onderhoudsregels!$G122="",Onderhoudsregels!$M122=""),"",IF(AND(E$4&gt;=Onderhoudsregels!$G122,IF(Onderhoudsregels!$H122="",E$4=Onderhoudsregels!$G122,MOD(E$4-Onderhoudsregels!$G122,Onderhoudsregels!$H122)=0)),ROUND(Onderhoudsregels!$M122*(1+prijsstijging)^MAX(0,E$4-prijspeil)*opslagfactor,0),""))</f>
      </c>
      <c r="F122" s="12">
        <f>IF(OR(Onderhoudsregels!$G122="",Onderhoudsregels!$M122=""),"",IF(AND(F$4&gt;=Onderhoudsregels!$G122,IF(Onderhoudsregels!$H122="",F$4=Onderhoudsregels!$G122,MOD(F$4-Onderhoudsregels!$G122,Onderhoudsregels!$H122)=0)),ROUND(Onderhoudsregels!$M122*(1+prijsstijging)^MAX(0,F$4-prijspeil)*opslagfactor,0),""))</f>
      </c>
      <c r="G122" s="12">
        <f>IF(OR(Onderhoudsregels!$G122="",Onderhoudsregels!$M122=""),"",IF(AND(G$4&gt;=Onderhoudsregels!$G122,IF(Onderhoudsregels!$H122="",G$4=Onderhoudsregels!$G122,MOD(G$4-Onderhoudsregels!$G122,Onderhoudsregels!$H122)=0)),ROUND(Onderhoudsregels!$M122*(1+prijsstijging)^MAX(0,G$4-prijspeil)*opslagfactor,0),""))</f>
      </c>
      <c r="H122" s="12">
        <f>IF(OR(Onderhoudsregels!$G122="",Onderhoudsregels!$M122=""),"",IF(AND(H$4&gt;=Onderhoudsregels!$G122,IF(Onderhoudsregels!$H122="",H$4=Onderhoudsregels!$G122,MOD(H$4-Onderhoudsregels!$G122,Onderhoudsregels!$H122)=0)),ROUND(Onderhoudsregels!$M122*(1+prijsstijging)^MAX(0,H$4-prijspeil)*opslagfactor,0),""))</f>
      </c>
      <c r="I122" s="12">
        <f>IF(OR(Onderhoudsregels!$G122="",Onderhoudsregels!$M122=""),"",IF(AND(I$4&gt;=Onderhoudsregels!$G122,IF(Onderhoudsregels!$H122="",I$4=Onderhoudsregels!$G122,MOD(I$4-Onderhoudsregels!$G122,Onderhoudsregels!$H122)=0)),ROUND(Onderhoudsregels!$M122*(1+prijsstijging)^MAX(0,I$4-prijspeil)*opslagfactor,0),""))</f>
      </c>
      <c r="J122" s="12">
        <f>IF(OR(Onderhoudsregels!$G122="",Onderhoudsregels!$M122=""),"",IF(AND(J$4&gt;=Onderhoudsregels!$G122,IF(Onderhoudsregels!$H122="",J$4=Onderhoudsregels!$G122,MOD(J$4-Onderhoudsregels!$G122,Onderhoudsregels!$H122)=0)),ROUND(Onderhoudsregels!$M122*(1+prijsstijging)^MAX(0,J$4-prijspeil)*opslagfactor,0),""))</f>
      </c>
      <c r="K122" s="12">
        <f>IF(OR(Onderhoudsregels!$G122="",Onderhoudsregels!$M122=""),"",IF(AND(K$4&gt;=Onderhoudsregels!$G122,IF(Onderhoudsregels!$H122="",K$4=Onderhoudsregels!$G122,MOD(K$4-Onderhoudsregels!$G122,Onderhoudsregels!$H122)=0)),ROUND(Onderhoudsregels!$M122*(1+prijsstijging)^MAX(0,K$4-prijspeil)*opslagfactor,0),""))</f>
      </c>
      <c r="L122" s="12">
        <f>IF(OR(Onderhoudsregels!$G122="",Onderhoudsregels!$M122=""),"",IF(AND(L$4&gt;=Onderhoudsregels!$G122,IF(Onderhoudsregels!$H122="",L$4=Onderhoudsregels!$G122,MOD(L$4-Onderhoudsregels!$G122,Onderhoudsregels!$H122)=0)),ROUND(Onderhoudsregels!$M122*(1+prijsstijging)^MAX(0,L$4-prijspeil)*opslagfactor,0),""))</f>
      </c>
      <c r="M122" s="12">
        <f>IF(OR(Onderhoudsregels!$G122="",Onderhoudsregels!$M122=""),"",IF(AND(M$4&gt;=Onderhoudsregels!$G122,IF(Onderhoudsregels!$H122="",M$4=Onderhoudsregels!$G122,MOD(M$4-Onderhoudsregels!$G122,Onderhoudsregels!$H122)=0)),ROUND(Onderhoudsregels!$M122*(1+prijsstijging)^MAX(0,M$4-prijspeil)*opslagfactor,0),""))</f>
      </c>
    </row>
    <row r="123">
      <c r="A123" s="11">
        <f>IF(Onderhoudsregels!$E123="","",Onderhoudsregels!$A123&amp;"")</f>
      </c>
      <c r="B123" s="11">
        <f>IF(Onderhoudsregels!$E123="","",Onderhoudsregels!$B123&amp;"")</f>
      </c>
      <c r="C123" s="11">
        <f>IF(Onderhoudsregels!$E123="","",Onderhoudsregels!$E123)</f>
      </c>
      <c r="D123" s="12">
        <f>IF(OR(Onderhoudsregels!$G123="",Onderhoudsregels!$M123=""),"",IF(AND(D$4&gt;=Onderhoudsregels!$G123,IF(Onderhoudsregels!$H123="",D$4=Onderhoudsregels!$G123,MOD(D$4-Onderhoudsregels!$G123,Onderhoudsregels!$H123)=0)),ROUND(Onderhoudsregels!$M123*(1+prijsstijging)^MAX(0,D$4-prijspeil)*opslagfactor,0),""))</f>
      </c>
      <c r="E123" s="12">
        <f>IF(OR(Onderhoudsregels!$G123="",Onderhoudsregels!$M123=""),"",IF(AND(E$4&gt;=Onderhoudsregels!$G123,IF(Onderhoudsregels!$H123="",E$4=Onderhoudsregels!$G123,MOD(E$4-Onderhoudsregels!$G123,Onderhoudsregels!$H123)=0)),ROUND(Onderhoudsregels!$M123*(1+prijsstijging)^MAX(0,E$4-prijspeil)*opslagfactor,0),""))</f>
      </c>
      <c r="F123" s="12">
        <f>IF(OR(Onderhoudsregels!$G123="",Onderhoudsregels!$M123=""),"",IF(AND(F$4&gt;=Onderhoudsregels!$G123,IF(Onderhoudsregels!$H123="",F$4=Onderhoudsregels!$G123,MOD(F$4-Onderhoudsregels!$G123,Onderhoudsregels!$H123)=0)),ROUND(Onderhoudsregels!$M123*(1+prijsstijging)^MAX(0,F$4-prijspeil)*opslagfactor,0),""))</f>
      </c>
      <c r="G123" s="12">
        <f>IF(OR(Onderhoudsregels!$G123="",Onderhoudsregels!$M123=""),"",IF(AND(G$4&gt;=Onderhoudsregels!$G123,IF(Onderhoudsregels!$H123="",G$4=Onderhoudsregels!$G123,MOD(G$4-Onderhoudsregels!$G123,Onderhoudsregels!$H123)=0)),ROUND(Onderhoudsregels!$M123*(1+prijsstijging)^MAX(0,G$4-prijspeil)*opslagfactor,0),""))</f>
      </c>
      <c r="H123" s="12">
        <f>IF(OR(Onderhoudsregels!$G123="",Onderhoudsregels!$M123=""),"",IF(AND(H$4&gt;=Onderhoudsregels!$G123,IF(Onderhoudsregels!$H123="",H$4=Onderhoudsregels!$G123,MOD(H$4-Onderhoudsregels!$G123,Onderhoudsregels!$H123)=0)),ROUND(Onderhoudsregels!$M123*(1+prijsstijging)^MAX(0,H$4-prijspeil)*opslagfactor,0),""))</f>
      </c>
      <c r="I123" s="12">
        <f>IF(OR(Onderhoudsregels!$G123="",Onderhoudsregels!$M123=""),"",IF(AND(I$4&gt;=Onderhoudsregels!$G123,IF(Onderhoudsregels!$H123="",I$4=Onderhoudsregels!$G123,MOD(I$4-Onderhoudsregels!$G123,Onderhoudsregels!$H123)=0)),ROUND(Onderhoudsregels!$M123*(1+prijsstijging)^MAX(0,I$4-prijspeil)*opslagfactor,0),""))</f>
      </c>
      <c r="J123" s="12">
        <f>IF(OR(Onderhoudsregels!$G123="",Onderhoudsregels!$M123=""),"",IF(AND(J$4&gt;=Onderhoudsregels!$G123,IF(Onderhoudsregels!$H123="",J$4=Onderhoudsregels!$G123,MOD(J$4-Onderhoudsregels!$G123,Onderhoudsregels!$H123)=0)),ROUND(Onderhoudsregels!$M123*(1+prijsstijging)^MAX(0,J$4-prijspeil)*opslagfactor,0),""))</f>
      </c>
      <c r="K123" s="12">
        <f>IF(OR(Onderhoudsregels!$G123="",Onderhoudsregels!$M123=""),"",IF(AND(K$4&gt;=Onderhoudsregels!$G123,IF(Onderhoudsregels!$H123="",K$4=Onderhoudsregels!$G123,MOD(K$4-Onderhoudsregels!$G123,Onderhoudsregels!$H123)=0)),ROUND(Onderhoudsregels!$M123*(1+prijsstijging)^MAX(0,K$4-prijspeil)*opslagfactor,0),""))</f>
      </c>
      <c r="L123" s="12">
        <f>IF(OR(Onderhoudsregels!$G123="",Onderhoudsregels!$M123=""),"",IF(AND(L$4&gt;=Onderhoudsregels!$G123,IF(Onderhoudsregels!$H123="",L$4=Onderhoudsregels!$G123,MOD(L$4-Onderhoudsregels!$G123,Onderhoudsregels!$H123)=0)),ROUND(Onderhoudsregels!$M123*(1+prijsstijging)^MAX(0,L$4-prijspeil)*opslagfactor,0),""))</f>
      </c>
      <c r="M123" s="12">
        <f>IF(OR(Onderhoudsregels!$G123="",Onderhoudsregels!$M123=""),"",IF(AND(M$4&gt;=Onderhoudsregels!$G123,IF(Onderhoudsregels!$H123="",M$4=Onderhoudsregels!$G123,MOD(M$4-Onderhoudsregels!$G123,Onderhoudsregels!$H123)=0)),ROUND(Onderhoudsregels!$M123*(1+prijsstijging)^MAX(0,M$4-prijspeil)*opslagfactor,0),""))</f>
      </c>
    </row>
    <row r="124">
      <c r="A124" s="11">
        <f>IF(Onderhoudsregels!$E124="","",Onderhoudsregels!$A124&amp;"")</f>
      </c>
      <c r="B124" s="11">
        <f>IF(Onderhoudsregels!$E124="","",Onderhoudsregels!$B124&amp;"")</f>
      </c>
      <c r="C124" s="11">
        <f>IF(Onderhoudsregels!$E124="","",Onderhoudsregels!$E124)</f>
      </c>
      <c r="D124" s="12">
        <f>IF(OR(Onderhoudsregels!$G124="",Onderhoudsregels!$M124=""),"",IF(AND(D$4&gt;=Onderhoudsregels!$G124,IF(Onderhoudsregels!$H124="",D$4=Onderhoudsregels!$G124,MOD(D$4-Onderhoudsregels!$G124,Onderhoudsregels!$H124)=0)),ROUND(Onderhoudsregels!$M124*(1+prijsstijging)^MAX(0,D$4-prijspeil)*opslagfactor,0),""))</f>
      </c>
      <c r="E124" s="12">
        <f>IF(OR(Onderhoudsregels!$G124="",Onderhoudsregels!$M124=""),"",IF(AND(E$4&gt;=Onderhoudsregels!$G124,IF(Onderhoudsregels!$H124="",E$4=Onderhoudsregels!$G124,MOD(E$4-Onderhoudsregels!$G124,Onderhoudsregels!$H124)=0)),ROUND(Onderhoudsregels!$M124*(1+prijsstijging)^MAX(0,E$4-prijspeil)*opslagfactor,0),""))</f>
      </c>
      <c r="F124" s="12">
        <f>IF(OR(Onderhoudsregels!$G124="",Onderhoudsregels!$M124=""),"",IF(AND(F$4&gt;=Onderhoudsregels!$G124,IF(Onderhoudsregels!$H124="",F$4=Onderhoudsregels!$G124,MOD(F$4-Onderhoudsregels!$G124,Onderhoudsregels!$H124)=0)),ROUND(Onderhoudsregels!$M124*(1+prijsstijging)^MAX(0,F$4-prijspeil)*opslagfactor,0),""))</f>
      </c>
      <c r="G124" s="12">
        <f>IF(OR(Onderhoudsregels!$G124="",Onderhoudsregels!$M124=""),"",IF(AND(G$4&gt;=Onderhoudsregels!$G124,IF(Onderhoudsregels!$H124="",G$4=Onderhoudsregels!$G124,MOD(G$4-Onderhoudsregels!$G124,Onderhoudsregels!$H124)=0)),ROUND(Onderhoudsregels!$M124*(1+prijsstijging)^MAX(0,G$4-prijspeil)*opslagfactor,0),""))</f>
      </c>
      <c r="H124" s="12">
        <f>IF(OR(Onderhoudsregels!$G124="",Onderhoudsregels!$M124=""),"",IF(AND(H$4&gt;=Onderhoudsregels!$G124,IF(Onderhoudsregels!$H124="",H$4=Onderhoudsregels!$G124,MOD(H$4-Onderhoudsregels!$G124,Onderhoudsregels!$H124)=0)),ROUND(Onderhoudsregels!$M124*(1+prijsstijging)^MAX(0,H$4-prijspeil)*opslagfactor,0),""))</f>
      </c>
      <c r="I124" s="12">
        <f>IF(OR(Onderhoudsregels!$G124="",Onderhoudsregels!$M124=""),"",IF(AND(I$4&gt;=Onderhoudsregels!$G124,IF(Onderhoudsregels!$H124="",I$4=Onderhoudsregels!$G124,MOD(I$4-Onderhoudsregels!$G124,Onderhoudsregels!$H124)=0)),ROUND(Onderhoudsregels!$M124*(1+prijsstijging)^MAX(0,I$4-prijspeil)*opslagfactor,0),""))</f>
      </c>
      <c r="J124" s="12">
        <f>IF(OR(Onderhoudsregels!$G124="",Onderhoudsregels!$M124=""),"",IF(AND(J$4&gt;=Onderhoudsregels!$G124,IF(Onderhoudsregels!$H124="",J$4=Onderhoudsregels!$G124,MOD(J$4-Onderhoudsregels!$G124,Onderhoudsregels!$H124)=0)),ROUND(Onderhoudsregels!$M124*(1+prijsstijging)^MAX(0,J$4-prijspeil)*opslagfactor,0),""))</f>
      </c>
      <c r="K124" s="12">
        <f>IF(OR(Onderhoudsregels!$G124="",Onderhoudsregels!$M124=""),"",IF(AND(K$4&gt;=Onderhoudsregels!$G124,IF(Onderhoudsregels!$H124="",K$4=Onderhoudsregels!$G124,MOD(K$4-Onderhoudsregels!$G124,Onderhoudsregels!$H124)=0)),ROUND(Onderhoudsregels!$M124*(1+prijsstijging)^MAX(0,K$4-prijspeil)*opslagfactor,0),""))</f>
      </c>
      <c r="L124" s="12">
        <f>IF(OR(Onderhoudsregels!$G124="",Onderhoudsregels!$M124=""),"",IF(AND(L$4&gt;=Onderhoudsregels!$G124,IF(Onderhoudsregels!$H124="",L$4=Onderhoudsregels!$G124,MOD(L$4-Onderhoudsregels!$G124,Onderhoudsregels!$H124)=0)),ROUND(Onderhoudsregels!$M124*(1+prijsstijging)^MAX(0,L$4-prijspeil)*opslagfactor,0),""))</f>
      </c>
      <c r="M124" s="12">
        <f>IF(OR(Onderhoudsregels!$G124="",Onderhoudsregels!$M124=""),"",IF(AND(M$4&gt;=Onderhoudsregels!$G124,IF(Onderhoudsregels!$H124="",M$4=Onderhoudsregels!$G124,MOD(M$4-Onderhoudsregels!$G124,Onderhoudsregels!$H124)=0)),ROUND(Onderhoudsregels!$M124*(1+prijsstijging)^MAX(0,M$4-prijspeil)*opslagfactor,0),""))</f>
      </c>
    </row>
    <row r="125">
      <c r="A125" s="11">
        <f>IF(Onderhoudsregels!$E125="","",Onderhoudsregels!$A125&amp;"")</f>
      </c>
      <c r="B125" s="11">
        <f>IF(Onderhoudsregels!$E125="","",Onderhoudsregels!$B125&amp;"")</f>
      </c>
      <c r="C125" s="11">
        <f>IF(Onderhoudsregels!$E125="","",Onderhoudsregels!$E125)</f>
      </c>
      <c r="D125" s="12">
        <f>IF(OR(Onderhoudsregels!$G125="",Onderhoudsregels!$M125=""),"",IF(AND(D$4&gt;=Onderhoudsregels!$G125,IF(Onderhoudsregels!$H125="",D$4=Onderhoudsregels!$G125,MOD(D$4-Onderhoudsregels!$G125,Onderhoudsregels!$H125)=0)),ROUND(Onderhoudsregels!$M125*(1+prijsstijging)^MAX(0,D$4-prijspeil)*opslagfactor,0),""))</f>
      </c>
      <c r="E125" s="12">
        <f>IF(OR(Onderhoudsregels!$G125="",Onderhoudsregels!$M125=""),"",IF(AND(E$4&gt;=Onderhoudsregels!$G125,IF(Onderhoudsregels!$H125="",E$4=Onderhoudsregels!$G125,MOD(E$4-Onderhoudsregels!$G125,Onderhoudsregels!$H125)=0)),ROUND(Onderhoudsregels!$M125*(1+prijsstijging)^MAX(0,E$4-prijspeil)*opslagfactor,0),""))</f>
      </c>
      <c r="F125" s="12">
        <f>IF(OR(Onderhoudsregels!$G125="",Onderhoudsregels!$M125=""),"",IF(AND(F$4&gt;=Onderhoudsregels!$G125,IF(Onderhoudsregels!$H125="",F$4=Onderhoudsregels!$G125,MOD(F$4-Onderhoudsregels!$G125,Onderhoudsregels!$H125)=0)),ROUND(Onderhoudsregels!$M125*(1+prijsstijging)^MAX(0,F$4-prijspeil)*opslagfactor,0),""))</f>
      </c>
      <c r="G125" s="12">
        <f>IF(OR(Onderhoudsregels!$G125="",Onderhoudsregels!$M125=""),"",IF(AND(G$4&gt;=Onderhoudsregels!$G125,IF(Onderhoudsregels!$H125="",G$4=Onderhoudsregels!$G125,MOD(G$4-Onderhoudsregels!$G125,Onderhoudsregels!$H125)=0)),ROUND(Onderhoudsregels!$M125*(1+prijsstijging)^MAX(0,G$4-prijspeil)*opslagfactor,0),""))</f>
      </c>
      <c r="H125" s="12">
        <f>IF(OR(Onderhoudsregels!$G125="",Onderhoudsregels!$M125=""),"",IF(AND(H$4&gt;=Onderhoudsregels!$G125,IF(Onderhoudsregels!$H125="",H$4=Onderhoudsregels!$G125,MOD(H$4-Onderhoudsregels!$G125,Onderhoudsregels!$H125)=0)),ROUND(Onderhoudsregels!$M125*(1+prijsstijging)^MAX(0,H$4-prijspeil)*opslagfactor,0),""))</f>
      </c>
      <c r="I125" s="12">
        <f>IF(OR(Onderhoudsregels!$G125="",Onderhoudsregels!$M125=""),"",IF(AND(I$4&gt;=Onderhoudsregels!$G125,IF(Onderhoudsregels!$H125="",I$4=Onderhoudsregels!$G125,MOD(I$4-Onderhoudsregels!$G125,Onderhoudsregels!$H125)=0)),ROUND(Onderhoudsregels!$M125*(1+prijsstijging)^MAX(0,I$4-prijspeil)*opslagfactor,0),""))</f>
      </c>
      <c r="J125" s="12">
        <f>IF(OR(Onderhoudsregels!$G125="",Onderhoudsregels!$M125=""),"",IF(AND(J$4&gt;=Onderhoudsregels!$G125,IF(Onderhoudsregels!$H125="",J$4=Onderhoudsregels!$G125,MOD(J$4-Onderhoudsregels!$G125,Onderhoudsregels!$H125)=0)),ROUND(Onderhoudsregels!$M125*(1+prijsstijging)^MAX(0,J$4-prijspeil)*opslagfactor,0),""))</f>
      </c>
      <c r="K125" s="12">
        <f>IF(OR(Onderhoudsregels!$G125="",Onderhoudsregels!$M125=""),"",IF(AND(K$4&gt;=Onderhoudsregels!$G125,IF(Onderhoudsregels!$H125="",K$4=Onderhoudsregels!$G125,MOD(K$4-Onderhoudsregels!$G125,Onderhoudsregels!$H125)=0)),ROUND(Onderhoudsregels!$M125*(1+prijsstijging)^MAX(0,K$4-prijspeil)*opslagfactor,0),""))</f>
      </c>
      <c r="L125" s="12">
        <f>IF(OR(Onderhoudsregels!$G125="",Onderhoudsregels!$M125=""),"",IF(AND(L$4&gt;=Onderhoudsregels!$G125,IF(Onderhoudsregels!$H125="",L$4=Onderhoudsregels!$G125,MOD(L$4-Onderhoudsregels!$G125,Onderhoudsregels!$H125)=0)),ROUND(Onderhoudsregels!$M125*(1+prijsstijging)^MAX(0,L$4-prijspeil)*opslagfactor,0),""))</f>
      </c>
      <c r="M125" s="12">
        <f>IF(OR(Onderhoudsregels!$G125="",Onderhoudsregels!$M125=""),"",IF(AND(M$4&gt;=Onderhoudsregels!$G125,IF(Onderhoudsregels!$H125="",M$4=Onderhoudsregels!$G125,MOD(M$4-Onderhoudsregels!$G125,Onderhoudsregels!$H125)=0)),ROUND(Onderhoudsregels!$M125*(1+prijsstijging)^MAX(0,M$4-prijspeil)*opslagfactor,0),""))</f>
      </c>
    </row>
    <row r="126">
      <c r="A126" s="11">
        <f>IF(Onderhoudsregels!$E126="","",Onderhoudsregels!$A126&amp;"")</f>
      </c>
      <c r="B126" s="11">
        <f>IF(Onderhoudsregels!$E126="","",Onderhoudsregels!$B126&amp;"")</f>
      </c>
      <c r="C126" s="11">
        <f>IF(Onderhoudsregels!$E126="","",Onderhoudsregels!$E126)</f>
      </c>
      <c r="D126" s="12">
        <f>IF(OR(Onderhoudsregels!$G126="",Onderhoudsregels!$M126=""),"",IF(AND(D$4&gt;=Onderhoudsregels!$G126,IF(Onderhoudsregels!$H126="",D$4=Onderhoudsregels!$G126,MOD(D$4-Onderhoudsregels!$G126,Onderhoudsregels!$H126)=0)),ROUND(Onderhoudsregels!$M126*(1+prijsstijging)^MAX(0,D$4-prijspeil)*opslagfactor,0),""))</f>
      </c>
      <c r="E126" s="12">
        <f>IF(OR(Onderhoudsregels!$G126="",Onderhoudsregels!$M126=""),"",IF(AND(E$4&gt;=Onderhoudsregels!$G126,IF(Onderhoudsregels!$H126="",E$4=Onderhoudsregels!$G126,MOD(E$4-Onderhoudsregels!$G126,Onderhoudsregels!$H126)=0)),ROUND(Onderhoudsregels!$M126*(1+prijsstijging)^MAX(0,E$4-prijspeil)*opslagfactor,0),""))</f>
      </c>
      <c r="F126" s="12">
        <f>IF(OR(Onderhoudsregels!$G126="",Onderhoudsregels!$M126=""),"",IF(AND(F$4&gt;=Onderhoudsregels!$G126,IF(Onderhoudsregels!$H126="",F$4=Onderhoudsregels!$G126,MOD(F$4-Onderhoudsregels!$G126,Onderhoudsregels!$H126)=0)),ROUND(Onderhoudsregels!$M126*(1+prijsstijging)^MAX(0,F$4-prijspeil)*opslagfactor,0),""))</f>
      </c>
      <c r="G126" s="12">
        <f>IF(OR(Onderhoudsregels!$G126="",Onderhoudsregels!$M126=""),"",IF(AND(G$4&gt;=Onderhoudsregels!$G126,IF(Onderhoudsregels!$H126="",G$4=Onderhoudsregels!$G126,MOD(G$4-Onderhoudsregels!$G126,Onderhoudsregels!$H126)=0)),ROUND(Onderhoudsregels!$M126*(1+prijsstijging)^MAX(0,G$4-prijspeil)*opslagfactor,0),""))</f>
      </c>
      <c r="H126" s="12">
        <f>IF(OR(Onderhoudsregels!$G126="",Onderhoudsregels!$M126=""),"",IF(AND(H$4&gt;=Onderhoudsregels!$G126,IF(Onderhoudsregels!$H126="",H$4=Onderhoudsregels!$G126,MOD(H$4-Onderhoudsregels!$G126,Onderhoudsregels!$H126)=0)),ROUND(Onderhoudsregels!$M126*(1+prijsstijging)^MAX(0,H$4-prijspeil)*opslagfactor,0),""))</f>
      </c>
      <c r="I126" s="12">
        <f>IF(OR(Onderhoudsregels!$G126="",Onderhoudsregels!$M126=""),"",IF(AND(I$4&gt;=Onderhoudsregels!$G126,IF(Onderhoudsregels!$H126="",I$4=Onderhoudsregels!$G126,MOD(I$4-Onderhoudsregels!$G126,Onderhoudsregels!$H126)=0)),ROUND(Onderhoudsregels!$M126*(1+prijsstijging)^MAX(0,I$4-prijspeil)*opslagfactor,0),""))</f>
      </c>
      <c r="J126" s="12">
        <f>IF(OR(Onderhoudsregels!$G126="",Onderhoudsregels!$M126=""),"",IF(AND(J$4&gt;=Onderhoudsregels!$G126,IF(Onderhoudsregels!$H126="",J$4=Onderhoudsregels!$G126,MOD(J$4-Onderhoudsregels!$G126,Onderhoudsregels!$H126)=0)),ROUND(Onderhoudsregels!$M126*(1+prijsstijging)^MAX(0,J$4-prijspeil)*opslagfactor,0),""))</f>
      </c>
      <c r="K126" s="12">
        <f>IF(OR(Onderhoudsregels!$G126="",Onderhoudsregels!$M126=""),"",IF(AND(K$4&gt;=Onderhoudsregels!$G126,IF(Onderhoudsregels!$H126="",K$4=Onderhoudsregels!$G126,MOD(K$4-Onderhoudsregels!$G126,Onderhoudsregels!$H126)=0)),ROUND(Onderhoudsregels!$M126*(1+prijsstijging)^MAX(0,K$4-prijspeil)*opslagfactor,0),""))</f>
      </c>
      <c r="L126" s="12">
        <f>IF(OR(Onderhoudsregels!$G126="",Onderhoudsregels!$M126=""),"",IF(AND(L$4&gt;=Onderhoudsregels!$G126,IF(Onderhoudsregels!$H126="",L$4=Onderhoudsregels!$G126,MOD(L$4-Onderhoudsregels!$G126,Onderhoudsregels!$H126)=0)),ROUND(Onderhoudsregels!$M126*(1+prijsstijging)^MAX(0,L$4-prijspeil)*opslagfactor,0),""))</f>
      </c>
      <c r="M126" s="12">
        <f>IF(OR(Onderhoudsregels!$G126="",Onderhoudsregels!$M126=""),"",IF(AND(M$4&gt;=Onderhoudsregels!$G126,IF(Onderhoudsregels!$H126="",M$4=Onderhoudsregels!$G126,MOD(M$4-Onderhoudsregels!$G126,Onderhoudsregels!$H126)=0)),ROUND(Onderhoudsregels!$M126*(1+prijsstijging)^MAX(0,M$4-prijspeil)*opslagfactor,0),""))</f>
      </c>
    </row>
    <row r="127">
      <c r="A127" s="11">
        <f>IF(Onderhoudsregels!$E127="","",Onderhoudsregels!$A127&amp;"")</f>
      </c>
      <c r="B127" s="11">
        <f>IF(Onderhoudsregels!$E127="","",Onderhoudsregels!$B127&amp;"")</f>
      </c>
      <c r="C127" s="11">
        <f>IF(Onderhoudsregels!$E127="","",Onderhoudsregels!$E127)</f>
      </c>
      <c r="D127" s="12">
        <f>IF(OR(Onderhoudsregels!$G127="",Onderhoudsregels!$M127=""),"",IF(AND(D$4&gt;=Onderhoudsregels!$G127,IF(Onderhoudsregels!$H127="",D$4=Onderhoudsregels!$G127,MOD(D$4-Onderhoudsregels!$G127,Onderhoudsregels!$H127)=0)),ROUND(Onderhoudsregels!$M127*(1+prijsstijging)^MAX(0,D$4-prijspeil)*opslagfactor,0),""))</f>
      </c>
      <c r="E127" s="12">
        <f>IF(OR(Onderhoudsregels!$G127="",Onderhoudsregels!$M127=""),"",IF(AND(E$4&gt;=Onderhoudsregels!$G127,IF(Onderhoudsregels!$H127="",E$4=Onderhoudsregels!$G127,MOD(E$4-Onderhoudsregels!$G127,Onderhoudsregels!$H127)=0)),ROUND(Onderhoudsregels!$M127*(1+prijsstijging)^MAX(0,E$4-prijspeil)*opslagfactor,0),""))</f>
      </c>
      <c r="F127" s="12">
        <f>IF(OR(Onderhoudsregels!$G127="",Onderhoudsregels!$M127=""),"",IF(AND(F$4&gt;=Onderhoudsregels!$G127,IF(Onderhoudsregels!$H127="",F$4=Onderhoudsregels!$G127,MOD(F$4-Onderhoudsregels!$G127,Onderhoudsregels!$H127)=0)),ROUND(Onderhoudsregels!$M127*(1+prijsstijging)^MAX(0,F$4-prijspeil)*opslagfactor,0),""))</f>
      </c>
      <c r="G127" s="12">
        <f>IF(OR(Onderhoudsregels!$G127="",Onderhoudsregels!$M127=""),"",IF(AND(G$4&gt;=Onderhoudsregels!$G127,IF(Onderhoudsregels!$H127="",G$4=Onderhoudsregels!$G127,MOD(G$4-Onderhoudsregels!$G127,Onderhoudsregels!$H127)=0)),ROUND(Onderhoudsregels!$M127*(1+prijsstijging)^MAX(0,G$4-prijspeil)*opslagfactor,0),""))</f>
      </c>
      <c r="H127" s="12">
        <f>IF(OR(Onderhoudsregels!$G127="",Onderhoudsregels!$M127=""),"",IF(AND(H$4&gt;=Onderhoudsregels!$G127,IF(Onderhoudsregels!$H127="",H$4=Onderhoudsregels!$G127,MOD(H$4-Onderhoudsregels!$G127,Onderhoudsregels!$H127)=0)),ROUND(Onderhoudsregels!$M127*(1+prijsstijging)^MAX(0,H$4-prijspeil)*opslagfactor,0),""))</f>
      </c>
      <c r="I127" s="12">
        <f>IF(OR(Onderhoudsregels!$G127="",Onderhoudsregels!$M127=""),"",IF(AND(I$4&gt;=Onderhoudsregels!$G127,IF(Onderhoudsregels!$H127="",I$4=Onderhoudsregels!$G127,MOD(I$4-Onderhoudsregels!$G127,Onderhoudsregels!$H127)=0)),ROUND(Onderhoudsregels!$M127*(1+prijsstijging)^MAX(0,I$4-prijspeil)*opslagfactor,0),""))</f>
      </c>
      <c r="J127" s="12">
        <f>IF(OR(Onderhoudsregels!$G127="",Onderhoudsregels!$M127=""),"",IF(AND(J$4&gt;=Onderhoudsregels!$G127,IF(Onderhoudsregels!$H127="",J$4=Onderhoudsregels!$G127,MOD(J$4-Onderhoudsregels!$G127,Onderhoudsregels!$H127)=0)),ROUND(Onderhoudsregels!$M127*(1+prijsstijging)^MAX(0,J$4-prijspeil)*opslagfactor,0),""))</f>
      </c>
      <c r="K127" s="12">
        <f>IF(OR(Onderhoudsregels!$G127="",Onderhoudsregels!$M127=""),"",IF(AND(K$4&gt;=Onderhoudsregels!$G127,IF(Onderhoudsregels!$H127="",K$4=Onderhoudsregels!$G127,MOD(K$4-Onderhoudsregels!$G127,Onderhoudsregels!$H127)=0)),ROUND(Onderhoudsregels!$M127*(1+prijsstijging)^MAX(0,K$4-prijspeil)*opslagfactor,0),""))</f>
      </c>
      <c r="L127" s="12">
        <f>IF(OR(Onderhoudsregels!$G127="",Onderhoudsregels!$M127=""),"",IF(AND(L$4&gt;=Onderhoudsregels!$G127,IF(Onderhoudsregels!$H127="",L$4=Onderhoudsregels!$G127,MOD(L$4-Onderhoudsregels!$G127,Onderhoudsregels!$H127)=0)),ROUND(Onderhoudsregels!$M127*(1+prijsstijging)^MAX(0,L$4-prijspeil)*opslagfactor,0),""))</f>
      </c>
      <c r="M127" s="12">
        <f>IF(OR(Onderhoudsregels!$G127="",Onderhoudsregels!$M127=""),"",IF(AND(M$4&gt;=Onderhoudsregels!$G127,IF(Onderhoudsregels!$H127="",M$4=Onderhoudsregels!$G127,MOD(M$4-Onderhoudsregels!$G127,Onderhoudsregels!$H127)=0)),ROUND(Onderhoudsregels!$M127*(1+prijsstijging)^MAX(0,M$4-prijspeil)*opslagfactor,0),""))</f>
      </c>
    </row>
    <row r="128">
      <c r="A128" s="11">
        <f>IF(Onderhoudsregels!$E128="","",Onderhoudsregels!$A128&amp;"")</f>
      </c>
      <c r="B128" s="11">
        <f>IF(Onderhoudsregels!$E128="","",Onderhoudsregels!$B128&amp;"")</f>
      </c>
      <c r="C128" s="11">
        <f>IF(Onderhoudsregels!$E128="","",Onderhoudsregels!$E128)</f>
      </c>
      <c r="D128" s="12">
        <f>IF(OR(Onderhoudsregels!$G128="",Onderhoudsregels!$M128=""),"",IF(AND(D$4&gt;=Onderhoudsregels!$G128,IF(Onderhoudsregels!$H128="",D$4=Onderhoudsregels!$G128,MOD(D$4-Onderhoudsregels!$G128,Onderhoudsregels!$H128)=0)),ROUND(Onderhoudsregels!$M128*(1+prijsstijging)^MAX(0,D$4-prijspeil)*opslagfactor,0),""))</f>
      </c>
      <c r="E128" s="12">
        <f>IF(OR(Onderhoudsregels!$G128="",Onderhoudsregels!$M128=""),"",IF(AND(E$4&gt;=Onderhoudsregels!$G128,IF(Onderhoudsregels!$H128="",E$4=Onderhoudsregels!$G128,MOD(E$4-Onderhoudsregels!$G128,Onderhoudsregels!$H128)=0)),ROUND(Onderhoudsregels!$M128*(1+prijsstijging)^MAX(0,E$4-prijspeil)*opslagfactor,0),""))</f>
      </c>
      <c r="F128" s="12">
        <f>IF(OR(Onderhoudsregels!$G128="",Onderhoudsregels!$M128=""),"",IF(AND(F$4&gt;=Onderhoudsregels!$G128,IF(Onderhoudsregels!$H128="",F$4=Onderhoudsregels!$G128,MOD(F$4-Onderhoudsregels!$G128,Onderhoudsregels!$H128)=0)),ROUND(Onderhoudsregels!$M128*(1+prijsstijging)^MAX(0,F$4-prijspeil)*opslagfactor,0),""))</f>
      </c>
      <c r="G128" s="12">
        <f>IF(OR(Onderhoudsregels!$G128="",Onderhoudsregels!$M128=""),"",IF(AND(G$4&gt;=Onderhoudsregels!$G128,IF(Onderhoudsregels!$H128="",G$4=Onderhoudsregels!$G128,MOD(G$4-Onderhoudsregels!$G128,Onderhoudsregels!$H128)=0)),ROUND(Onderhoudsregels!$M128*(1+prijsstijging)^MAX(0,G$4-prijspeil)*opslagfactor,0),""))</f>
      </c>
      <c r="H128" s="12">
        <f>IF(OR(Onderhoudsregels!$G128="",Onderhoudsregels!$M128=""),"",IF(AND(H$4&gt;=Onderhoudsregels!$G128,IF(Onderhoudsregels!$H128="",H$4=Onderhoudsregels!$G128,MOD(H$4-Onderhoudsregels!$G128,Onderhoudsregels!$H128)=0)),ROUND(Onderhoudsregels!$M128*(1+prijsstijging)^MAX(0,H$4-prijspeil)*opslagfactor,0),""))</f>
      </c>
      <c r="I128" s="12">
        <f>IF(OR(Onderhoudsregels!$G128="",Onderhoudsregels!$M128=""),"",IF(AND(I$4&gt;=Onderhoudsregels!$G128,IF(Onderhoudsregels!$H128="",I$4=Onderhoudsregels!$G128,MOD(I$4-Onderhoudsregels!$G128,Onderhoudsregels!$H128)=0)),ROUND(Onderhoudsregels!$M128*(1+prijsstijging)^MAX(0,I$4-prijspeil)*opslagfactor,0),""))</f>
      </c>
      <c r="J128" s="12">
        <f>IF(OR(Onderhoudsregels!$G128="",Onderhoudsregels!$M128=""),"",IF(AND(J$4&gt;=Onderhoudsregels!$G128,IF(Onderhoudsregels!$H128="",J$4=Onderhoudsregels!$G128,MOD(J$4-Onderhoudsregels!$G128,Onderhoudsregels!$H128)=0)),ROUND(Onderhoudsregels!$M128*(1+prijsstijging)^MAX(0,J$4-prijspeil)*opslagfactor,0),""))</f>
      </c>
      <c r="K128" s="12">
        <f>IF(OR(Onderhoudsregels!$G128="",Onderhoudsregels!$M128=""),"",IF(AND(K$4&gt;=Onderhoudsregels!$G128,IF(Onderhoudsregels!$H128="",K$4=Onderhoudsregels!$G128,MOD(K$4-Onderhoudsregels!$G128,Onderhoudsregels!$H128)=0)),ROUND(Onderhoudsregels!$M128*(1+prijsstijging)^MAX(0,K$4-prijspeil)*opslagfactor,0),""))</f>
      </c>
      <c r="L128" s="12">
        <f>IF(OR(Onderhoudsregels!$G128="",Onderhoudsregels!$M128=""),"",IF(AND(L$4&gt;=Onderhoudsregels!$G128,IF(Onderhoudsregels!$H128="",L$4=Onderhoudsregels!$G128,MOD(L$4-Onderhoudsregels!$G128,Onderhoudsregels!$H128)=0)),ROUND(Onderhoudsregels!$M128*(1+prijsstijging)^MAX(0,L$4-prijspeil)*opslagfactor,0),""))</f>
      </c>
      <c r="M128" s="12">
        <f>IF(OR(Onderhoudsregels!$G128="",Onderhoudsregels!$M128=""),"",IF(AND(M$4&gt;=Onderhoudsregels!$G128,IF(Onderhoudsregels!$H128="",M$4=Onderhoudsregels!$G128,MOD(M$4-Onderhoudsregels!$G128,Onderhoudsregels!$H128)=0)),ROUND(Onderhoudsregels!$M128*(1+prijsstijging)^MAX(0,M$4-prijspeil)*opslagfactor,0),""))</f>
      </c>
    </row>
    <row r="129">
      <c r="A129" s="11">
        <f>IF(Onderhoudsregels!$E129="","",Onderhoudsregels!$A129&amp;"")</f>
      </c>
      <c r="B129" s="11">
        <f>IF(Onderhoudsregels!$E129="","",Onderhoudsregels!$B129&amp;"")</f>
      </c>
      <c r="C129" s="11">
        <f>IF(Onderhoudsregels!$E129="","",Onderhoudsregels!$E129)</f>
      </c>
      <c r="D129" s="12">
        <f>IF(OR(Onderhoudsregels!$G129="",Onderhoudsregels!$M129=""),"",IF(AND(D$4&gt;=Onderhoudsregels!$G129,IF(Onderhoudsregels!$H129="",D$4=Onderhoudsregels!$G129,MOD(D$4-Onderhoudsregels!$G129,Onderhoudsregels!$H129)=0)),ROUND(Onderhoudsregels!$M129*(1+prijsstijging)^MAX(0,D$4-prijspeil)*opslagfactor,0),""))</f>
      </c>
      <c r="E129" s="12">
        <f>IF(OR(Onderhoudsregels!$G129="",Onderhoudsregels!$M129=""),"",IF(AND(E$4&gt;=Onderhoudsregels!$G129,IF(Onderhoudsregels!$H129="",E$4=Onderhoudsregels!$G129,MOD(E$4-Onderhoudsregels!$G129,Onderhoudsregels!$H129)=0)),ROUND(Onderhoudsregels!$M129*(1+prijsstijging)^MAX(0,E$4-prijspeil)*opslagfactor,0),""))</f>
      </c>
      <c r="F129" s="12">
        <f>IF(OR(Onderhoudsregels!$G129="",Onderhoudsregels!$M129=""),"",IF(AND(F$4&gt;=Onderhoudsregels!$G129,IF(Onderhoudsregels!$H129="",F$4=Onderhoudsregels!$G129,MOD(F$4-Onderhoudsregels!$G129,Onderhoudsregels!$H129)=0)),ROUND(Onderhoudsregels!$M129*(1+prijsstijging)^MAX(0,F$4-prijspeil)*opslagfactor,0),""))</f>
      </c>
      <c r="G129" s="12">
        <f>IF(OR(Onderhoudsregels!$G129="",Onderhoudsregels!$M129=""),"",IF(AND(G$4&gt;=Onderhoudsregels!$G129,IF(Onderhoudsregels!$H129="",G$4=Onderhoudsregels!$G129,MOD(G$4-Onderhoudsregels!$G129,Onderhoudsregels!$H129)=0)),ROUND(Onderhoudsregels!$M129*(1+prijsstijging)^MAX(0,G$4-prijspeil)*opslagfactor,0),""))</f>
      </c>
      <c r="H129" s="12">
        <f>IF(OR(Onderhoudsregels!$G129="",Onderhoudsregels!$M129=""),"",IF(AND(H$4&gt;=Onderhoudsregels!$G129,IF(Onderhoudsregels!$H129="",H$4=Onderhoudsregels!$G129,MOD(H$4-Onderhoudsregels!$G129,Onderhoudsregels!$H129)=0)),ROUND(Onderhoudsregels!$M129*(1+prijsstijging)^MAX(0,H$4-prijspeil)*opslagfactor,0),""))</f>
      </c>
      <c r="I129" s="12">
        <f>IF(OR(Onderhoudsregels!$G129="",Onderhoudsregels!$M129=""),"",IF(AND(I$4&gt;=Onderhoudsregels!$G129,IF(Onderhoudsregels!$H129="",I$4=Onderhoudsregels!$G129,MOD(I$4-Onderhoudsregels!$G129,Onderhoudsregels!$H129)=0)),ROUND(Onderhoudsregels!$M129*(1+prijsstijging)^MAX(0,I$4-prijspeil)*opslagfactor,0),""))</f>
      </c>
      <c r="J129" s="12">
        <f>IF(OR(Onderhoudsregels!$G129="",Onderhoudsregels!$M129=""),"",IF(AND(J$4&gt;=Onderhoudsregels!$G129,IF(Onderhoudsregels!$H129="",J$4=Onderhoudsregels!$G129,MOD(J$4-Onderhoudsregels!$G129,Onderhoudsregels!$H129)=0)),ROUND(Onderhoudsregels!$M129*(1+prijsstijging)^MAX(0,J$4-prijspeil)*opslagfactor,0),""))</f>
      </c>
      <c r="K129" s="12">
        <f>IF(OR(Onderhoudsregels!$G129="",Onderhoudsregels!$M129=""),"",IF(AND(K$4&gt;=Onderhoudsregels!$G129,IF(Onderhoudsregels!$H129="",K$4=Onderhoudsregels!$G129,MOD(K$4-Onderhoudsregels!$G129,Onderhoudsregels!$H129)=0)),ROUND(Onderhoudsregels!$M129*(1+prijsstijging)^MAX(0,K$4-prijspeil)*opslagfactor,0),""))</f>
      </c>
      <c r="L129" s="12">
        <f>IF(OR(Onderhoudsregels!$G129="",Onderhoudsregels!$M129=""),"",IF(AND(L$4&gt;=Onderhoudsregels!$G129,IF(Onderhoudsregels!$H129="",L$4=Onderhoudsregels!$G129,MOD(L$4-Onderhoudsregels!$G129,Onderhoudsregels!$H129)=0)),ROUND(Onderhoudsregels!$M129*(1+prijsstijging)^MAX(0,L$4-prijspeil)*opslagfactor,0),""))</f>
      </c>
      <c r="M129" s="12">
        <f>IF(OR(Onderhoudsregels!$G129="",Onderhoudsregels!$M129=""),"",IF(AND(M$4&gt;=Onderhoudsregels!$G129,IF(Onderhoudsregels!$H129="",M$4=Onderhoudsregels!$G129,MOD(M$4-Onderhoudsregels!$G129,Onderhoudsregels!$H129)=0)),ROUND(Onderhoudsregels!$M129*(1+prijsstijging)^MAX(0,M$4-prijspeil)*opslagfactor,0),""))</f>
      </c>
    </row>
    <row r="130">
      <c r="A130" s="11">
        <f>IF(Onderhoudsregels!$E130="","",Onderhoudsregels!$A130&amp;"")</f>
      </c>
      <c r="B130" s="11">
        <f>IF(Onderhoudsregels!$E130="","",Onderhoudsregels!$B130&amp;"")</f>
      </c>
      <c r="C130" s="11">
        <f>IF(Onderhoudsregels!$E130="","",Onderhoudsregels!$E130)</f>
      </c>
      <c r="D130" s="12">
        <f>IF(OR(Onderhoudsregels!$G130="",Onderhoudsregels!$M130=""),"",IF(AND(D$4&gt;=Onderhoudsregels!$G130,IF(Onderhoudsregels!$H130="",D$4=Onderhoudsregels!$G130,MOD(D$4-Onderhoudsregels!$G130,Onderhoudsregels!$H130)=0)),ROUND(Onderhoudsregels!$M130*(1+prijsstijging)^MAX(0,D$4-prijspeil)*opslagfactor,0),""))</f>
      </c>
      <c r="E130" s="12">
        <f>IF(OR(Onderhoudsregels!$G130="",Onderhoudsregels!$M130=""),"",IF(AND(E$4&gt;=Onderhoudsregels!$G130,IF(Onderhoudsregels!$H130="",E$4=Onderhoudsregels!$G130,MOD(E$4-Onderhoudsregels!$G130,Onderhoudsregels!$H130)=0)),ROUND(Onderhoudsregels!$M130*(1+prijsstijging)^MAX(0,E$4-prijspeil)*opslagfactor,0),""))</f>
      </c>
      <c r="F130" s="12">
        <f>IF(OR(Onderhoudsregels!$G130="",Onderhoudsregels!$M130=""),"",IF(AND(F$4&gt;=Onderhoudsregels!$G130,IF(Onderhoudsregels!$H130="",F$4=Onderhoudsregels!$G130,MOD(F$4-Onderhoudsregels!$G130,Onderhoudsregels!$H130)=0)),ROUND(Onderhoudsregels!$M130*(1+prijsstijging)^MAX(0,F$4-prijspeil)*opslagfactor,0),""))</f>
      </c>
      <c r="G130" s="12">
        <f>IF(OR(Onderhoudsregels!$G130="",Onderhoudsregels!$M130=""),"",IF(AND(G$4&gt;=Onderhoudsregels!$G130,IF(Onderhoudsregels!$H130="",G$4=Onderhoudsregels!$G130,MOD(G$4-Onderhoudsregels!$G130,Onderhoudsregels!$H130)=0)),ROUND(Onderhoudsregels!$M130*(1+prijsstijging)^MAX(0,G$4-prijspeil)*opslagfactor,0),""))</f>
      </c>
      <c r="H130" s="12">
        <f>IF(OR(Onderhoudsregels!$G130="",Onderhoudsregels!$M130=""),"",IF(AND(H$4&gt;=Onderhoudsregels!$G130,IF(Onderhoudsregels!$H130="",H$4=Onderhoudsregels!$G130,MOD(H$4-Onderhoudsregels!$G130,Onderhoudsregels!$H130)=0)),ROUND(Onderhoudsregels!$M130*(1+prijsstijging)^MAX(0,H$4-prijspeil)*opslagfactor,0),""))</f>
      </c>
      <c r="I130" s="12">
        <f>IF(OR(Onderhoudsregels!$G130="",Onderhoudsregels!$M130=""),"",IF(AND(I$4&gt;=Onderhoudsregels!$G130,IF(Onderhoudsregels!$H130="",I$4=Onderhoudsregels!$G130,MOD(I$4-Onderhoudsregels!$G130,Onderhoudsregels!$H130)=0)),ROUND(Onderhoudsregels!$M130*(1+prijsstijging)^MAX(0,I$4-prijspeil)*opslagfactor,0),""))</f>
      </c>
      <c r="J130" s="12">
        <f>IF(OR(Onderhoudsregels!$G130="",Onderhoudsregels!$M130=""),"",IF(AND(J$4&gt;=Onderhoudsregels!$G130,IF(Onderhoudsregels!$H130="",J$4=Onderhoudsregels!$G130,MOD(J$4-Onderhoudsregels!$G130,Onderhoudsregels!$H130)=0)),ROUND(Onderhoudsregels!$M130*(1+prijsstijging)^MAX(0,J$4-prijspeil)*opslagfactor,0),""))</f>
      </c>
      <c r="K130" s="12">
        <f>IF(OR(Onderhoudsregels!$G130="",Onderhoudsregels!$M130=""),"",IF(AND(K$4&gt;=Onderhoudsregels!$G130,IF(Onderhoudsregels!$H130="",K$4=Onderhoudsregels!$G130,MOD(K$4-Onderhoudsregels!$G130,Onderhoudsregels!$H130)=0)),ROUND(Onderhoudsregels!$M130*(1+prijsstijging)^MAX(0,K$4-prijspeil)*opslagfactor,0),""))</f>
      </c>
      <c r="L130" s="12">
        <f>IF(OR(Onderhoudsregels!$G130="",Onderhoudsregels!$M130=""),"",IF(AND(L$4&gt;=Onderhoudsregels!$G130,IF(Onderhoudsregels!$H130="",L$4=Onderhoudsregels!$G130,MOD(L$4-Onderhoudsregels!$G130,Onderhoudsregels!$H130)=0)),ROUND(Onderhoudsregels!$M130*(1+prijsstijging)^MAX(0,L$4-prijspeil)*opslagfactor,0),""))</f>
      </c>
      <c r="M130" s="12">
        <f>IF(OR(Onderhoudsregels!$G130="",Onderhoudsregels!$M130=""),"",IF(AND(M$4&gt;=Onderhoudsregels!$G130,IF(Onderhoudsregels!$H130="",M$4=Onderhoudsregels!$G130,MOD(M$4-Onderhoudsregels!$G130,Onderhoudsregels!$H130)=0)),ROUND(Onderhoudsregels!$M130*(1+prijsstijging)^MAX(0,M$4-prijspeil)*opslagfactor,0),""))</f>
      </c>
    </row>
    <row r="131">
      <c r="A131" s="11">
        <f>IF(Onderhoudsregels!$E131="","",Onderhoudsregels!$A131&amp;"")</f>
      </c>
      <c r="B131" s="11">
        <f>IF(Onderhoudsregels!$E131="","",Onderhoudsregels!$B131&amp;"")</f>
      </c>
      <c r="C131" s="11">
        <f>IF(Onderhoudsregels!$E131="","",Onderhoudsregels!$E131)</f>
      </c>
      <c r="D131" s="12">
        <f>IF(OR(Onderhoudsregels!$G131="",Onderhoudsregels!$M131=""),"",IF(AND(D$4&gt;=Onderhoudsregels!$G131,IF(Onderhoudsregels!$H131="",D$4=Onderhoudsregels!$G131,MOD(D$4-Onderhoudsregels!$G131,Onderhoudsregels!$H131)=0)),ROUND(Onderhoudsregels!$M131*(1+prijsstijging)^MAX(0,D$4-prijspeil)*opslagfactor,0),""))</f>
      </c>
      <c r="E131" s="12">
        <f>IF(OR(Onderhoudsregels!$G131="",Onderhoudsregels!$M131=""),"",IF(AND(E$4&gt;=Onderhoudsregels!$G131,IF(Onderhoudsregels!$H131="",E$4=Onderhoudsregels!$G131,MOD(E$4-Onderhoudsregels!$G131,Onderhoudsregels!$H131)=0)),ROUND(Onderhoudsregels!$M131*(1+prijsstijging)^MAX(0,E$4-prijspeil)*opslagfactor,0),""))</f>
      </c>
      <c r="F131" s="12">
        <f>IF(OR(Onderhoudsregels!$G131="",Onderhoudsregels!$M131=""),"",IF(AND(F$4&gt;=Onderhoudsregels!$G131,IF(Onderhoudsregels!$H131="",F$4=Onderhoudsregels!$G131,MOD(F$4-Onderhoudsregels!$G131,Onderhoudsregels!$H131)=0)),ROUND(Onderhoudsregels!$M131*(1+prijsstijging)^MAX(0,F$4-prijspeil)*opslagfactor,0),""))</f>
      </c>
      <c r="G131" s="12">
        <f>IF(OR(Onderhoudsregels!$G131="",Onderhoudsregels!$M131=""),"",IF(AND(G$4&gt;=Onderhoudsregels!$G131,IF(Onderhoudsregels!$H131="",G$4=Onderhoudsregels!$G131,MOD(G$4-Onderhoudsregels!$G131,Onderhoudsregels!$H131)=0)),ROUND(Onderhoudsregels!$M131*(1+prijsstijging)^MAX(0,G$4-prijspeil)*opslagfactor,0),""))</f>
      </c>
      <c r="H131" s="12">
        <f>IF(OR(Onderhoudsregels!$G131="",Onderhoudsregels!$M131=""),"",IF(AND(H$4&gt;=Onderhoudsregels!$G131,IF(Onderhoudsregels!$H131="",H$4=Onderhoudsregels!$G131,MOD(H$4-Onderhoudsregels!$G131,Onderhoudsregels!$H131)=0)),ROUND(Onderhoudsregels!$M131*(1+prijsstijging)^MAX(0,H$4-prijspeil)*opslagfactor,0),""))</f>
      </c>
      <c r="I131" s="12">
        <f>IF(OR(Onderhoudsregels!$G131="",Onderhoudsregels!$M131=""),"",IF(AND(I$4&gt;=Onderhoudsregels!$G131,IF(Onderhoudsregels!$H131="",I$4=Onderhoudsregels!$G131,MOD(I$4-Onderhoudsregels!$G131,Onderhoudsregels!$H131)=0)),ROUND(Onderhoudsregels!$M131*(1+prijsstijging)^MAX(0,I$4-prijspeil)*opslagfactor,0),""))</f>
      </c>
      <c r="J131" s="12">
        <f>IF(OR(Onderhoudsregels!$G131="",Onderhoudsregels!$M131=""),"",IF(AND(J$4&gt;=Onderhoudsregels!$G131,IF(Onderhoudsregels!$H131="",J$4=Onderhoudsregels!$G131,MOD(J$4-Onderhoudsregels!$G131,Onderhoudsregels!$H131)=0)),ROUND(Onderhoudsregels!$M131*(1+prijsstijging)^MAX(0,J$4-prijspeil)*opslagfactor,0),""))</f>
      </c>
      <c r="K131" s="12">
        <f>IF(OR(Onderhoudsregels!$G131="",Onderhoudsregels!$M131=""),"",IF(AND(K$4&gt;=Onderhoudsregels!$G131,IF(Onderhoudsregels!$H131="",K$4=Onderhoudsregels!$G131,MOD(K$4-Onderhoudsregels!$G131,Onderhoudsregels!$H131)=0)),ROUND(Onderhoudsregels!$M131*(1+prijsstijging)^MAX(0,K$4-prijspeil)*opslagfactor,0),""))</f>
      </c>
      <c r="L131" s="12">
        <f>IF(OR(Onderhoudsregels!$G131="",Onderhoudsregels!$M131=""),"",IF(AND(L$4&gt;=Onderhoudsregels!$G131,IF(Onderhoudsregels!$H131="",L$4=Onderhoudsregels!$G131,MOD(L$4-Onderhoudsregels!$G131,Onderhoudsregels!$H131)=0)),ROUND(Onderhoudsregels!$M131*(1+prijsstijging)^MAX(0,L$4-prijspeil)*opslagfactor,0),""))</f>
      </c>
      <c r="M131" s="12">
        <f>IF(OR(Onderhoudsregels!$G131="",Onderhoudsregels!$M131=""),"",IF(AND(M$4&gt;=Onderhoudsregels!$G131,IF(Onderhoudsregels!$H131="",M$4=Onderhoudsregels!$G131,MOD(M$4-Onderhoudsregels!$G131,Onderhoudsregels!$H131)=0)),ROUND(Onderhoudsregels!$M131*(1+prijsstijging)^MAX(0,M$4-prijspeil)*opslagfactor,0),""))</f>
      </c>
    </row>
    <row r="132">
      <c r="A132" s="11">
        <f>IF(Onderhoudsregels!$E132="","",Onderhoudsregels!$A132&amp;"")</f>
      </c>
      <c r="B132" s="11">
        <f>IF(Onderhoudsregels!$E132="","",Onderhoudsregels!$B132&amp;"")</f>
      </c>
      <c r="C132" s="11">
        <f>IF(Onderhoudsregels!$E132="","",Onderhoudsregels!$E132)</f>
      </c>
      <c r="D132" s="12">
        <f>IF(OR(Onderhoudsregels!$G132="",Onderhoudsregels!$M132=""),"",IF(AND(D$4&gt;=Onderhoudsregels!$G132,IF(Onderhoudsregels!$H132="",D$4=Onderhoudsregels!$G132,MOD(D$4-Onderhoudsregels!$G132,Onderhoudsregels!$H132)=0)),ROUND(Onderhoudsregels!$M132*(1+prijsstijging)^MAX(0,D$4-prijspeil)*opslagfactor,0),""))</f>
      </c>
      <c r="E132" s="12">
        <f>IF(OR(Onderhoudsregels!$G132="",Onderhoudsregels!$M132=""),"",IF(AND(E$4&gt;=Onderhoudsregels!$G132,IF(Onderhoudsregels!$H132="",E$4=Onderhoudsregels!$G132,MOD(E$4-Onderhoudsregels!$G132,Onderhoudsregels!$H132)=0)),ROUND(Onderhoudsregels!$M132*(1+prijsstijging)^MAX(0,E$4-prijspeil)*opslagfactor,0),""))</f>
      </c>
      <c r="F132" s="12">
        <f>IF(OR(Onderhoudsregels!$G132="",Onderhoudsregels!$M132=""),"",IF(AND(F$4&gt;=Onderhoudsregels!$G132,IF(Onderhoudsregels!$H132="",F$4=Onderhoudsregels!$G132,MOD(F$4-Onderhoudsregels!$G132,Onderhoudsregels!$H132)=0)),ROUND(Onderhoudsregels!$M132*(1+prijsstijging)^MAX(0,F$4-prijspeil)*opslagfactor,0),""))</f>
      </c>
      <c r="G132" s="12">
        <f>IF(OR(Onderhoudsregels!$G132="",Onderhoudsregels!$M132=""),"",IF(AND(G$4&gt;=Onderhoudsregels!$G132,IF(Onderhoudsregels!$H132="",G$4=Onderhoudsregels!$G132,MOD(G$4-Onderhoudsregels!$G132,Onderhoudsregels!$H132)=0)),ROUND(Onderhoudsregels!$M132*(1+prijsstijging)^MAX(0,G$4-prijspeil)*opslagfactor,0),""))</f>
      </c>
      <c r="H132" s="12">
        <f>IF(OR(Onderhoudsregels!$G132="",Onderhoudsregels!$M132=""),"",IF(AND(H$4&gt;=Onderhoudsregels!$G132,IF(Onderhoudsregels!$H132="",H$4=Onderhoudsregels!$G132,MOD(H$4-Onderhoudsregels!$G132,Onderhoudsregels!$H132)=0)),ROUND(Onderhoudsregels!$M132*(1+prijsstijging)^MAX(0,H$4-prijspeil)*opslagfactor,0),""))</f>
      </c>
      <c r="I132" s="12">
        <f>IF(OR(Onderhoudsregels!$G132="",Onderhoudsregels!$M132=""),"",IF(AND(I$4&gt;=Onderhoudsregels!$G132,IF(Onderhoudsregels!$H132="",I$4=Onderhoudsregels!$G132,MOD(I$4-Onderhoudsregels!$G132,Onderhoudsregels!$H132)=0)),ROUND(Onderhoudsregels!$M132*(1+prijsstijging)^MAX(0,I$4-prijspeil)*opslagfactor,0),""))</f>
      </c>
      <c r="J132" s="12">
        <f>IF(OR(Onderhoudsregels!$G132="",Onderhoudsregels!$M132=""),"",IF(AND(J$4&gt;=Onderhoudsregels!$G132,IF(Onderhoudsregels!$H132="",J$4=Onderhoudsregels!$G132,MOD(J$4-Onderhoudsregels!$G132,Onderhoudsregels!$H132)=0)),ROUND(Onderhoudsregels!$M132*(1+prijsstijging)^MAX(0,J$4-prijspeil)*opslagfactor,0),""))</f>
      </c>
      <c r="K132" s="12">
        <f>IF(OR(Onderhoudsregels!$G132="",Onderhoudsregels!$M132=""),"",IF(AND(K$4&gt;=Onderhoudsregels!$G132,IF(Onderhoudsregels!$H132="",K$4=Onderhoudsregels!$G132,MOD(K$4-Onderhoudsregels!$G132,Onderhoudsregels!$H132)=0)),ROUND(Onderhoudsregels!$M132*(1+prijsstijging)^MAX(0,K$4-prijspeil)*opslagfactor,0),""))</f>
      </c>
      <c r="L132" s="12">
        <f>IF(OR(Onderhoudsregels!$G132="",Onderhoudsregels!$M132=""),"",IF(AND(L$4&gt;=Onderhoudsregels!$G132,IF(Onderhoudsregels!$H132="",L$4=Onderhoudsregels!$G132,MOD(L$4-Onderhoudsregels!$G132,Onderhoudsregels!$H132)=0)),ROUND(Onderhoudsregels!$M132*(1+prijsstijging)^MAX(0,L$4-prijspeil)*opslagfactor,0),""))</f>
      </c>
      <c r="M132" s="12">
        <f>IF(OR(Onderhoudsregels!$G132="",Onderhoudsregels!$M132=""),"",IF(AND(M$4&gt;=Onderhoudsregels!$G132,IF(Onderhoudsregels!$H132="",M$4=Onderhoudsregels!$G132,MOD(M$4-Onderhoudsregels!$G132,Onderhoudsregels!$H132)=0)),ROUND(Onderhoudsregels!$M132*(1+prijsstijging)^MAX(0,M$4-prijspeil)*opslagfactor,0),""))</f>
      </c>
    </row>
    <row r="133">
      <c r="A133" s="11">
        <f>IF(Onderhoudsregels!$E133="","",Onderhoudsregels!$A133&amp;"")</f>
      </c>
      <c r="B133" s="11">
        <f>IF(Onderhoudsregels!$E133="","",Onderhoudsregels!$B133&amp;"")</f>
      </c>
      <c r="C133" s="11">
        <f>IF(Onderhoudsregels!$E133="","",Onderhoudsregels!$E133)</f>
      </c>
      <c r="D133" s="12">
        <f>IF(OR(Onderhoudsregels!$G133="",Onderhoudsregels!$M133=""),"",IF(AND(D$4&gt;=Onderhoudsregels!$G133,IF(Onderhoudsregels!$H133="",D$4=Onderhoudsregels!$G133,MOD(D$4-Onderhoudsregels!$G133,Onderhoudsregels!$H133)=0)),ROUND(Onderhoudsregels!$M133*(1+prijsstijging)^MAX(0,D$4-prijspeil)*opslagfactor,0),""))</f>
      </c>
      <c r="E133" s="12">
        <f>IF(OR(Onderhoudsregels!$G133="",Onderhoudsregels!$M133=""),"",IF(AND(E$4&gt;=Onderhoudsregels!$G133,IF(Onderhoudsregels!$H133="",E$4=Onderhoudsregels!$G133,MOD(E$4-Onderhoudsregels!$G133,Onderhoudsregels!$H133)=0)),ROUND(Onderhoudsregels!$M133*(1+prijsstijging)^MAX(0,E$4-prijspeil)*opslagfactor,0),""))</f>
      </c>
      <c r="F133" s="12">
        <f>IF(OR(Onderhoudsregels!$G133="",Onderhoudsregels!$M133=""),"",IF(AND(F$4&gt;=Onderhoudsregels!$G133,IF(Onderhoudsregels!$H133="",F$4=Onderhoudsregels!$G133,MOD(F$4-Onderhoudsregels!$G133,Onderhoudsregels!$H133)=0)),ROUND(Onderhoudsregels!$M133*(1+prijsstijging)^MAX(0,F$4-prijspeil)*opslagfactor,0),""))</f>
      </c>
      <c r="G133" s="12">
        <f>IF(OR(Onderhoudsregels!$G133="",Onderhoudsregels!$M133=""),"",IF(AND(G$4&gt;=Onderhoudsregels!$G133,IF(Onderhoudsregels!$H133="",G$4=Onderhoudsregels!$G133,MOD(G$4-Onderhoudsregels!$G133,Onderhoudsregels!$H133)=0)),ROUND(Onderhoudsregels!$M133*(1+prijsstijging)^MAX(0,G$4-prijspeil)*opslagfactor,0),""))</f>
      </c>
      <c r="H133" s="12">
        <f>IF(OR(Onderhoudsregels!$G133="",Onderhoudsregels!$M133=""),"",IF(AND(H$4&gt;=Onderhoudsregels!$G133,IF(Onderhoudsregels!$H133="",H$4=Onderhoudsregels!$G133,MOD(H$4-Onderhoudsregels!$G133,Onderhoudsregels!$H133)=0)),ROUND(Onderhoudsregels!$M133*(1+prijsstijging)^MAX(0,H$4-prijspeil)*opslagfactor,0),""))</f>
      </c>
      <c r="I133" s="12">
        <f>IF(OR(Onderhoudsregels!$G133="",Onderhoudsregels!$M133=""),"",IF(AND(I$4&gt;=Onderhoudsregels!$G133,IF(Onderhoudsregels!$H133="",I$4=Onderhoudsregels!$G133,MOD(I$4-Onderhoudsregels!$G133,Onderhoudsregels!$H133)=0)),ROUND(Onderhoudsregels!$M133*(1+prijsstijging)^MAX(0,I$4-prijspeil)*opslagfactor,0),""))</f>
      </c>
      <c r="J133" s="12">
        <f>IF(OR(Onderhoudsregels!$G133="",Onderhoudsregels!$M133=""),"",IF(AND(J$4&gt;=Onderhoudsregels!$G133,IF(Onderhoudsregels!$H133="",J$4=Onderhoudsregels!$G133,MOD(J$4-Onderhoudsregels!$G133,Onderhoudsregels!$H133)=0)),ROUND(Onderhoudsregels!$M133*(1+prijsstijging)^MAX(0,J$4-prijspeil)*opslagfactor,0),""))</f>
      </c>
      <c r="K133" s="12">
        <f>IF(OR(Onderhoudsregels!$G133="",Onderhoudsregels!$M133=""),"",IF(AND(K$4&gt;=Onderhoudsregels!$G133,IF(Onderhoudsregels!$H133="",K$4=Onderhoudsregels!$G133,MOD(K$4-Onderhoudsregels!$G133,Onderhoudsregels!$H133)=0)),ROUND(Onderhoudsregels!$M133*(1+prijsstijging)^MAX(0,K$4-prijspeil)*opslagfactor,0),""))</f>
      </c>
      <c r="L133" s="12">
        <f>IF(OR(Onderhoudsregels!$G133="",Onderhoudsregels!$M133=""),"",IF(AND(L$4&gt;=Onderhoudsregels!$G133,IF(Onderhoudsregels!$H133="",L$4=Onderhoudsregels!$G133,MOD(L$4-Onderhoudsregels!$G133,Onderhoudsregels!$H133)=0)),ROUND(Onderhoudsregels!$M133*(1+prijsstijging)^MAX(0,L$4-prijspeil)*opslagfactor,0),""))</f>
      </c>
      <c r="M133" s="12">
        <f>IF(OR(Onderhoudsregels!$G133="",Onderhoudsregels!$M133=""),"",IF(AND(M$4&gt;=Onderhoudsregels!$G133,IF(Onderhoudsregels!$H133="",M$4=Onderhoudsregels!$G133,MOD(M$4-Onderhoudsregels!$G133,Onderhoudsregels!$H133)=0)),ROUND(Onderhoudsregels!$M133*(1+prijsstijging)^MAX(0,M$4-prijspeil)*opslagfactor,0),""))</f>
      </c>
    </row>
    <row r="134">
      <c r="A134" s="11">
        <f>IF(Onderhoudsregels!$E134="","",Onderhoudsregels!$A134&amp;"")</f>
      </c>
      <c r="B134" s="11">
        <f>IF(Onderhoudsregels!$E134="","",Onderhoudsregels!$B134&amp;"")</f>
      </c>
      <c r="C134" s="11">
        <f>IF(Onderhoudsregels!$E134="","",Onderhoudsregels!$E134)</f>
      </c>
      <c r="D134" s="12">
        <f>IF(OR(Onderhoudsregels!$G134="",Onderhoudsregels!$M134=""),"",IF(AND(D$4&gt;=Onderhoudsregels!$G134,IF(Onderhoudsregels!$H134="",D$4=Onderhoudsregels!$G134,MOD(D$4-Onderhoudsregels!$G134,Onderhoudsregels!$H134)=0)),ROUND(Onderhoudsregels!$M134*(1+prijsstijging)^MAX(0,D$4-prijspeil)*opslagfactor,0),""))</f>
      </c>
      <c r="E134" s="12">
        <f>IF(OR(Onderhoudsregels!$G134="",Onderhoudsregels!$M134=""),"",IF(AND(E$4&gt;=Onderhoudsregels!$G134,IF(Onderhoudsregels!$H134="",E$4=Onderhoudsregels!$G134,MOD(E$4-Onderhoudsregels!$G134,Onderhoudsregels!$H134)=0)),ROUND(Onderhoudsregels!$M134*(1+prijsstijging)^MAX(0,E$4-prijspeil)*opslagfactor,0),""))</f>
      </c>
      <c r="F134" s="12">
        <f>IF(OR(Onderhoudsregels!$G134="",Onderhoudsregels!$M134=""),"",IF(AND(F$4&gt;=Onderhoudsregels!$G134,IF(Onderhoudsregels!$H134="",F$4=Onderhoudsregels!$G134,MOD(F$4-Onderhoudsregels!$G134,Onderhoudsregels!$H134)=0)),ROUND(Onderhoudsregels!$M134*(1+prijsstijging)^MAX(0,F$4-prijspeil)*opslagfactor,0),""))</f>
      </c>
      <c r="G134" s="12">
        <f>IF(OR(Onderhoudsregels!$G134="",Onderhoudsregels!$M134=""),"",IF(AND(G$4&gt;=Onderhoudsregels!$G134,IF(Onderhoudsregels!$H134="",G$4=Onderhoudsregels!$G134,MOD(G$4-Onderhoudsregels!$G134,Onderhoudsregels!$H134)=0)),ROUND(Onderhoudsregels!$M134*(1+prijsstijging)^MAX(0,G$4-prijspeil)*opslagfactor,0),""))</f>
      </c>
      <c r="H134" s="12">
        <f>IF(OR(Onderhoudsregels!$G134="",Onderhoudsregels!$M134=""),"",IF(AND(H$4&gt;=Onderhoudsregels!$G134,IF(Onderhoudsregels!$H134="",H$4=Onderhoudsregels!$G134,MOD(H$4-Onderhoudsregels!$G134,Onderhoudsregels!$H134)=0)),ROUND(Onderhoudsregels!$M134*(1+prijsstijging)^MAX(0,H$4-prijspeil)*opslagfactor,0),""))</f>
      </c>
      <c r="I134" s="12">
        <f>IF(OR(Onderhoudsregels!$G134="",Onderhoudsregels!$M134=""),"",IF(AND(I$4&gt;=Onderhoudsregels!$G134,IF(Onderhoudsregels!$H134="",I$4=Onderhoudsregels!$G134,MOD(I$4-Onderhoudsregels!$G134,Onderhoudsregels!$H134)=0)),ROUND(Onderhoudsregels!$M134*(1+prijsstijging)^MAX(0,I$4-prijspeil)*opslagfactor,0),""))</f>
      </c>
      <c r="J134" s="12">
        <f>IF(OR(Onderhoudsregels!$G134="",Onderhoudsregels!$M134=""),"",IF(AND(J$4&gt;=Onderhoudsregels!$G134,IF(Onderhoudsregels!$H134="",J$4=Onderhoudsregels!$G134,MOD(J$4-Onderhoudsregels!$G134,Onderhoudsregels!$H134)=0)),ROUND(Onderhoudsregels!$M134*(1+prijsstijging)^MAX(0,J$4-prijspeil)*opslagfactor,0),""))</f>
      </c>
      <c r="K134" s="12">
        <f>IF(OR(Onderhoudsregels!$G134="",Onderhoudsregels!$M134=""),"",IF(AND(K$4&gt;=Onderhoudsregels!$G134,IF(Onderhoudsregels!$H134="",K$4=Onderhoudsregels!$G134,MOD(K$4-Onderhoudsregels!$G134,Onderhoudsregels!$H134)=0)),ROUND(Onderhoudsregels!$M134*(1+prijsstijging)^MAX(0,K$4-prijspeil)*opslagfactor,0),""))</f>
      </c>
      <c r="L134" s="12">
        <f>IF(OR(Onderhoudsregels!$G134="",Onderhoudsregels!$M134=""),"",IF(AND(L$4&gt;=Onderhoudsregels!$G134,IF(Onderhoudsregels!$H134="",L$4=Onderhoudsregels!$G134,MOD(L$4-Onderhoudsregels!$G134,Onderhoudsregels!$H134)=0)),ROUND(Onderhoudsregels!$M134*(1+prijsstijging)^MAX(0,L$4-prijspeil)*opslagfactor,0),""))</f>
      </c>
      <c r="M134" s="12">
        <f>IF(OR(Onderhoudsregels!$G134="",Onderhoudsregels!$M134=""),"",IF(AND(M$4&gt;=Onderhoudsregels!$G134,IF(Onderhoudsregels!$H134="",M$4=Onderhoudsregels!$G134,MOD(M$4-Onderhoudsregels!$G134,Onderhoudsregels!$H134)=0)),ROUND(Onderhoudsregels!$M134*(1+prijsstijging)^MAX(0,M$4-prijspeil)*opslagfactor,0),""))</f>
      </c>
    </row>
    <row r="135">
      <c r="A135" s="11">
        <f>IF(Onderhoudsregels!$E135="","",Onderhoudsregels!$A135&amp;"")</f>
      </c>
      <c r="B135" s="11">
        <f>IF(Onderhoudsregels!$E135="","",Onderhoudsregels!$B135&amp;"")</f>
      </c>
      <c r="C135" s="11">
        <f>IF(Onderhoudsregels!$E135="","",Onderhoudsregels!$E135)</f>
      </c>
      <c r="D135" s="12">
        <f>IF(OR(Onderhoudsregels!$G135="",Onderhoudsregels!$M135=""),"",IF(AND(D$4&gt;=Onderhoudsregels!$G135,IF(Onderhoudsregels!$H135="",D$4=Onderhoudsregels!$G135,MOD(D$4-Onderhoudsregels!$G135,Onderhoudsregels!$H135)=0)),ROUND(Onderhoudsregels!$M135*(1+prijsstijging)^MAX(0,D$4-prijspeil)*opslagfactor,0),""))</f>
      </c>
      <c r="E135" s="12">
        <f>IF(OR(Onderhoudsregels!$G135="",Onderhoudsregels!$M135=""),"",IF(AND(E$4&gt;=Onderhoudsregels!$G135,IF(Onderhoudsregels!$H135="",E$4=Onderhoudsregels!$G135,MOD(E$4-Onderhoudsregels!$G135,Onderhoudsregels!$H135)=0)),ROUND(Onderhoudsregels!$M135*(1+prijsstijging)^MAX(0,E$4-prijspeil)*opslagfactor,0),""))</f>
      </c>
      <c r="F135" s="12">
        <f>IF(OR(Onderhoudsregels!$G135="",Onderhoudsregels!$M135=""),"",IF(AND(F$4&gt;=Onderhoudsregels!$G135,IF(Onderhoudsregels!$H135="",F$4=Onderhoudsregels!$G135,MOD(F$4-Onderhoudsregels!$G135,Onderhoudsregels!$H135)=0)),ROUND(Onderhoudsregels!$M135*(1+prijsstijging)^MAX(0,F$4-prijspeil)*opslagfactor,0),""))</f>
      </c>
      <c r="G135" s="12">
        <f>IF(OR(Onderhoudsregels!$G135="",Onderhoudsregels!$M135=""),"",IF(AND(G$4&gt;=Onderhoudsregels!$G135,IF(Onderhoudsregels!$H135="",G$4=Onderhoudsregels!$G135,MOD(G$4-Onderhoudsregels!$G135,Onderhoudsregels!$H135)=0)),ROUND(Onderhoudsregels!$M135*(1+prijsstijging)^MAX(0,G$4-prijspeil)*opslagfactor,0),""))</f>
      </c>
      <c r="H135" s="12">
        <f>IF(OR(Onderhoudsregels!$G135="",Onderhoudsregels!$M135=""),"",IF(AND(H$4&gt;=Onderhoudsregels!$G135,IF(Onderhoudsregels!$H135="",H$4=Onderhoudsregels!$G135,MOD(H$4-Onderhoudsregels!$G135,Onderhoudsregels!$H135)=0)),ROUND(Onderhoudsregels!$M135*(1+prijsstijging)^MAX(0,H$4-prijspeil)*opslagfactor,0),""))</f>
      </c>
      <c r="I135" s="12">
        <f>IF(OR(Onderhoudsregels!$G135="",Onderhoudsregels!$M135=""),"",IF(AND(I$4&gt;=Onderhoudsregels!$G135,IF(Onderhoudsregels!$H135="",I$4=Onderhoudsregels!$G135,MOD(I$4-Onderhoudsregels!$G135,Onderhoudsregels!$H135)=0)),ROUND(Onderhoudsregels!$M135*(1+prijsstijging)^MAX(0,I$4-prijspeil)*opslagfactor,0),""))</f>
      </c>
      <c r="J135" s="12">
        <f>IF(OR(Onderhoudsregels!$G135="",Onderhoudsregels!$M135=""),"",IF(AND(J$4&gt;=Onderhoudsregels!$G135,IF(Onderhoudsregels!$H135="",J$4=Onderhoudsregels!$G135,MOD(J$4-Onderhoudsregels!$G135,Onderhoudsregels!$H135)=0)),ROUND(Onderhoudsregels!$M135*(1+prijsstijging)^MAX(0,J$4-prijspeil)*opslagfactor,0),""))</f>
      </c>
      <c r="K135" s="12">
        <f>IF(OR(Onderhoudsregels!$G135="",Onderhoudsregels!$M135=""),"",IF(AND(K$4&gt;=Onderhoudsregels!$G135,IF(Onderhoudsregels!$H135="",K$4=Onderhoudsregels!$G135,MOD(K$4-Onderhoudsregels!$G135,Onderhoudsregels!$H135)=0)),ROUND(Onderhoudsregels!$M135*(1+prijsstijging)^MAX(0,K$4-prijspeil)*opslagfactor,0),""))</f>
      </c>
      <c r="L135" s="12">
        <f>IF(OR(Onderhoudsregels!$G135="",Onderhoudsregels!$M135=""),"",IF(AND(L$4&gt;=Onderhoudsregels!$G135,IF(Onderhoudsregels!$H135="",L$4=Onderhoudsregels!$G135,MOD(L$4-Onderhoudsregels!$G135,Onderhoudsregels!$H135)=0)),ROUND(Onderhoudsregels!$M135*(1+prijsstijging)^MAX(0,L$4-prijspeil)*opslagfactor,0),""))</f>
      </c>
      <c r="M135" s="12">
        <f>IF(OR(Onderhoudsregels!$G135="",Onderhoudsregels!$M135=""),"",IF(AND(M$4&gt;=Onderhoudsregels!$G135,IF(Onderhoudsregels!$H135="",M$4=Onderhoudsregels!$G135,MOD(M$4-Onderhoudsregels!$G135,Onderhoudsregels!$H135)=0)),ROUND(Onderhoudsregels!$M135*(1+prijsstijging)^MAX(0,M$4-prijspeil)*opslagfactor,0),""))</f>
      </c>
    </row>
    <row r="136">
      <c r="A136" s="11">
        <f>IF(Onderhoudsregels!$E136="","",Onderhoudsregels!$A136&amp;"")</f>
      </c>
      <c r="B136" s="11">
        <f>IF(Onderhoudsregels!$E136="","",Onderhoudsregels!$B136&amp;"")</f>
      </c>
      <c r="C136" s="11">
        <f>IF(Onderhoudsregels!$E136="","",Onderhoudsregels!$E136)</f>
      </c>
      <c r="D136" s="12">
        <f>IF(OR(Onderhoudsregels!$G136="",Onderhoudsregels!$M136=""),"",IF(AND(D$4&gt;=Onderhoudsregels!$G136,IF(Onderhoudsregels!$H136="",D$4=Onderhoudsregels!$G136,MOD(D$4-Onderhoudsregels!$G136,Onderhoudsregels!$H136)=0)),ROUND(Onderhoudsregels!$M136*(1+prijsstijging)^MAX(0,D$4-prijspeil)*opslagfactor,0),""))</f>
      </c>
      <c r="E136" s="12">
        <f>IF(OR(Onderhoudsregels!$G136="",Onderhoudsregels!$M136=""),"",IF(AND(E$4&gt;=Onderhoudsregels!$G136,IF(Onderhoudsregels!$H136="",E$4=Onderhoudsregels!$G136,MOD(E$4-Onderhoudsregels!$G136,Onderhoudsregels!$H136)=0)),ROUND(Onderhoudsregels!$M136*(1+prijsstijging)^MAX(0,E$4-prijspeil)*opslagfactor,0),""))</f>
      </c>
      <c r="F136" s="12">
        <f>IF(OR(Onderhoudsregels!$G136="",Onderhoudsregels!$M136=""),"",IF(AND(F$4&gt;=Onderhoudsregels!$G136,IF(Onderhoudsregels!$H136="",F$4=Onderhoudsregels!$G136,MOD(F$4-Onderhoudsregels!$G136,Onderhoudsregels!$H136)=0)),ROUND(Onderhoudsregels!$M136*(1+prijsstijging)^MAX(0,F$4-prijspeil)*opslagfactor,0),""))</f>
      </c>
      <c r="G136" s="12">
        <f>IF(OR(Onderhoudsregels!$G136="",Onderhoudsregels!$M136=""),"",IF(AND(G$4&gt;=Onderhoudsregels!$G136,IF(Onderhoudsregels!$H136="",G$4=Onderhoudsregels!$G136,MOD(G$4-Onderhoudsregels!$G136,Onderhoudsregels!$H136)=0)),ROUND(Onderhoudsregels!$M136*(1+prijsstijging)^MAX(0,G$4-prijspeil)*opslagfactor,0),""))</f>
      </c>
      <c r="H136" s="12">
        <f>IF(OR(Onderhoudsregels!$G136="",Onderhoudsregels!$M136=""),"",IF(AND(H$4&gt;=Onderhoudsregels!$G136,IF(Onderhoudsregels!$H136="",H$4=Onderhoudsregels!$G136,MOD(H$4-Onderhoudsregels!$G136,Onderhoudsregels!$H136)=0)),ROUND(Onderhoudsregels!$M136*(1+prijsstijging)^MAX(0,H$4-prijspeil)*opslagfactor,0),""))</f>
      </c>
      <c r="I136" s="12">
        <f>IF(OR(Onderhoudsregels!$G136="",Onderhoudsregels!$M136=""),"",IF(AND(I$4&gt;=Onderhoudsregels!$G136,IF(Onderhoudsregels!$H136="",I$4=Onderhoudsregels!$G136,MOD(I$4-Onderhoudsregels!$G136,Onderhoudsregels!$H136)=0)),ROUND(Onderhoudsregels!$M136*(1+prijsstijging)^MAX(0,I$4-prijspeil)*opslagfactor,0),""))</f>
      </c>
      <c r="J136" s="12">
        <f>IF(OR(Onderhoudsregels!$G136="",Onderhoudsregels!$M136=""),"",IF(AND(J$4&gt;=Onderhoudsregels!$G136,IF(Onderhoudsregels!$H136="",J$4=Onderhoudsregels!$G136,MOD(J$4-Onderhoudsregels!$G136,Onderhoudsregels!$H136)=0)),ROUND(Onderhoudsregels!$M136*(1+prijsstijging)^MAX(0,J$4-prijspeil)*opslagfactor,0),""))</f>
      </c>
      <c r="K136" s="12">
        <f>IF(OR(Onderhoudsregels!$G136="",Onderhoudsregels!$M136=""),"",IF(AND(K$4&gt;=Onderhoudsregels!$G136,IF(Onderhoudsregels!$H136="",K$4=Onderhoudsregels!$G136,MOD(K$4-Onderhoudsregels!$G136,Onderhoudsregels!$H136)=0)),ROUND(Onderhoudsregels!$M136*(1+prijsstijging)^MAX(0,K$4-prijspeil)*opslagfactor,0),""))</f>
      </c>
      <c r="L136" s="12">
        <f>IF(OR(Onderhoudsregels!$G136="",Onderhoudsregels!$M136=""),"",IF(AND(L$4&gt;=Onderhoudsregels!$G136,IF(Onderhoudsregels!$H136="",L$4=Onderhoudsregels!$G136,MOD(L$4-Onderhoudsregels!$G136,Onderhoudsregels!$H136)=0)),ROUND(Onderhoudsregels!$M136*(1+prijsstijging)^MAX(0,L$4-prijspeil)*opslagfactor,0),""))</f>
      </c>
      <c r="M136" s="12">
        <f>IF(OR(Onderhoudsregels!$G136="",Onderhoudsregels!$M136=""),"",IF(AND(M$4&gt;=Onderhoudsregels!$G136,IF(Onderhoudsregels!$H136="",M$4=Onderhoudsregels!$G136,MOD(M$4-Onderhoudsregels!$G136,Onderhoudsregels!$H136)=0)),ROUND(Onderhoudsregels!$M136*(1+prijsstijging)^MAX(0,M$4-prijspeil)*opslagfactor,0),""))</f>
      </c>
    </row>
    <row r="137">
      <c r="A137" s="11">
        <f>IF(Onderhoudsregels!$E137="","",Onderhoudsregels!$A137&amp;"")</f>
      </c>
      <c r="B137" s="11">
        <f>IF(Onderhoudsregels!$E137="","",Onderhoudsregels!$B137&amp;"")</f>
      </c>
      <c r="C137" s="11">
        <f>IF(Onderhoudsregels!$E137="","",Onderhoudsregels!$E137)</f>
      </c>
      <c r="D137" s="12">
        <f>IF(OR(Onderhoudsregels!$G137="",Onderhoudsregels!$M137=""),"",IF(AND(D$4&gt;=Onderhoudsregels!$G137,IF(Onderhoudsregels!$H137="",D$4=Onderhoudsregels!$G137,MOD(D$4-Onderhoudsregels!$G137,Onderhoudsregels!$H137)=0)),ROUND(Onderhoudsregels!$M137*(1+prijsstijging)^MAX(0,D$4-prijspeil)*opslagfactor,0),""))</f>
      </c>
      <c r="E137" s="12">
        <f>IF(OR(Onderhoudsregels!$G137="",Onderhoudsregels!$M137=""),"",IF(AND(E$4&gt;=Onderhoudsregels!$G137,IF(Onderhoudsregels!$H137="",E$4=Onderhoudsregels!$G137,MOD(E$4-Onderhoudsregels!$G137,Onderhoudsregels!$H137)=0)),ROUND(Onderhoudsregels!$M137*(1+prijsstijging)^MAX(0,E$4-prijspeil)*opslagfactor,0),""))</f>
      </c>
      <c r="F137" s="12">
        <f>IF(OR(Onderhoudsregels!$G137="",Onderhoudsregels!$M137=""),"",IF(AND(F$4&gt;=Onderhoudsregels!$G137,IF(Onderhoudsregels!$H137="",F$4=Onderhoudsregels!$G137,MOD(F$4-Onderhoudsregels!$G137,Onderhoudsregels!$H137)=0)),ROUND(Onderhoudsregels!$M137*(1+prijsstijging)^MAX(0,F$4-prijspeil)*opslagfactor,0),""))</f>
      </c>
      <c r="G137" s="12">
        <f>IF(OR(Onderhoudsregels!$G137="",Onderhoudsregels!$M137=""),"",IF(AND(G$4&gt;=Onderhoudsregels!$G137,IF(Onderhoudsregels!$H137="",G$4=Onderhoudsregels!$G137,MOD(G$4-Onderhoudsregels!$G137,Onderhoudsregels!$H137)=0)),ROUND(Onderhoudsregels!$M137*(1+prijsstijging)^MAX(0,G$4-prijspeil)*opslagfactor,0),""))</f>
      </c>
      <c r="H137" s="12">
        <f>IF(OR(Onderhoudsregels!$G137="",Onderhoudsregels!$M137=""),"",IF(AND(H$4&gt;=Onderhoudsregels!$G137,IF(Onderhoudsregels!$H137="",H$4=Onderhoudsregels!$G137,MOD(H$4-Onderhoudsregels!$G137,Onderhoudsregels!$H137)=0)),ROUND(Onderhoudsregels!$M137*(1+prijsstijging)^MAX(0,H$4-prijspeil)*opslagfactor,0),""))</f>
      </c>
      <c r="I137" s="12">
        <f>IF(OR(Onderhoudsregels!$G137="",Onderhoudsregels!$M137=""),"",IF(AND(I$4&gt;=Onderhoudsregels!$G137,IF(Onderhoudsregels!$H137="",I$4=Onderhoudsregels!$G137,MOD(I$4-Onderhoudsregels!$G137,Onderhoudsregels!$H137)=0)),ROUND(Onderhoudsregels!$M137*(1+prijsstijging)^MAX(0,I$4-prijspeil)*opslagfactor,0),""))</f>
      </c>
      <c r="J137" s="12">
        <f>IF(OR(Onderhoudsregels!$G137="",Onderhoudsregels!$M137=""),"",IF(AND(J$4&gt;=Onderhoudsregels!$G137,IF(Onderhoudsregels!$H137="",J$4=Onderhoudsregels!$G137,MOD(J$4-Onderhoudsregels!$G137,Onderhoudsregels!$H137)=0)),ROUND(Onderhoudsregels!$M137*(1+prijsstijging)^MAX(0,J$4-prijspeil)*opslagfactor,0),""))</f>
      </c>
      <c r="K137" s="12">
        <f>IF(OR(Onderhoudsregels!$G137="",Onderhoudsregels!$M137=""),"",IF(AND(K$4&gt;=Onderhoudsregels!$G137,IF(Onderhoudsregels!$H137="",K$4=Onderhoudsregels!$G137,MOD(K$4-Onderhoudsregels!$G137,Onderhoudsregels!$H137)=0)),ROUND(Onderhoudsregels!$M137*(1+prijsstijging)^MAX(0,K$4-prijspeil)*opslagfactor,0),""))</f>
      </c>
      <c r="L137" s="12">
        <f>IF(OR(Onderhoudsregels!$G137="",Onderhoudsregels!$M137=""),"",IF(AND(L$4&gt;=Onderhoudsregels!$G137,IF(Onderhoudsregels!$H137="",L$4=Onderhoudsregels!$G137,MOD(L$4-Onderhoudsregels!$G137,Onderhoudsregels!$H137)=0)),ROUND(Onderhoudsregels!$M137*(1+prijsstijging)^MAX(0,L$4-prijspeil)*opslagfactor,0),""))</f>
      </c>
      <c r="M137" s="12">
        <f>IF(OR(Onderhoudsregels!$G137="",Onderhoudsregels!$M137=""),"",IF(AND(M$4&gt;=Onderhoudsregels!$G137,IF(Onderhoudsregels!$H137="",M$4=Onderhoudsregels!$G137,MOD(M$4-Onderhoudsregels!$G137,Onderhoudsregels!$H137)=0)),ROUND(Onderhoudsregels!$M137*(1+prijsstijging)^MAX(0,M$4-prijspeil)*opslagfactor,0),""))</f>
      </c>
    </row>
    <row r="138">
      <c r="A138" s="11">
        <f>IF(Onderhoudsregels!$E138="","",Onderhoudsregels!$A138&amp;"")</f>
      </c>
      <c r="B138" s="11">
        <f>IF(Onderhoudsregels!$E138="","",Onderhoudsregels!$B138&amp;"")</f>
      </c>
      <c r="C138" s="11">
        <f>IF(Onderhoudsregels!$E138="","",Onderhoudsregels!$E138)</f>
      </c>
      <c r="D138" s="12">
        <f>IF(OR(Onderhoudsregels!$G138="",Onderhoudsregels!$M138=""),"",IF(AND(D$4&gt;=Onderhoudsregels!$G138,IF(Onderhoudsregels!$H138="",D$4=Onderhoudsregels!$G138,MOD(D$4-Onderhoudsregels!$G138,Onderhoudsregels!$H138)=0)),ROUND(Onderhoudsregels!$M138*(1+prijsstijging)^MAX(0,D$4-prijspeil)*opslagfactor,0),""))</f>
      </c>
      <c r="E138" s="12">
        <f>IF(OR(Onderhoudsregels!$G138="",Onderhoudsregels!$M138=""),"",IF(AND(E$4&gt;=Onderhoudsregels!$G138,IF(Onderhoudsregels!$H138="",E$4=Onderhoudsregels!$G138,MOD(E$4-Onderhoudsregels!$G138,Onderhoudsregels!$H138)=0)),ROUND(Onderhoudsregels!$M138*(1+prijsstijging)^MAX(0,E$4-prijspeil)*opslagfactor,0),""))</f>
      </c>
      <c r="F138" s="12">
        <f>IF(OR(Onderhoudsregels!$G138="",Onderhoudsregels!$M138=""),"",IF(AND(F$4&gt;=Onderhoudsregels!$G138,IF(Onderhoudsregels!$H138="",F$4=Onderhoudsregels!$G138,MOD(F$4-Onderhoudsregels!$G138,Onderhoudsregels!$H138)=0)),ROUND(Onderhoudsregels!$M138*(1+prijsstijging)^MAX(0,F$4-prijspeil)*opslagfactor,0),""))</f>
      </c>
      <c r="G138" s="12">
        <f>IF(OR(Onderhoudsregels!$G138="",Onderhoudsregels!$M138=""),"",IF(AND(G$4&gt;=Onderhoudsregels!$G138,IF(Onderhoudsregels!$H138="",G$4=Onderhoudsregels!$G138,MOD(G$4-Onderhoudsregels!$G138,Onderhoudsregels!$H138)=0)),ROUND(Onderhoudsregels!$M138*(1+prijsstijging)^MAX(0,G$4-prijspeil)*opslagfactor,0),""))</f>
      </c>
      <c r="H138" s="12">
        <f>IF(OR(Onderhoudsregels!$G138="",Onderhoudsregels!$M138=""),"",IF(AND(H$4&gt;=Onderhoudsregels!$G138,IF(Onderhoudsregels!$H138="",H$4=Onderhoudsregels!$G138,MOD(H$4-Onderhoudsregels!$G138,Onderhoudsregels!$H138)=0)),ROUND(Onderhoudsregels!$M138*(1+prijsstijging)^MAX(0,H$4-prijspeil)*opslagfactor,0),""))</f>
      </c>
      <c r="I138" s="12">
        <f>IF(OR(Onderhoudsregels!$G138="",Onderhoudsregels!$M138=""),"",IF(AND(I$4&gt;=Onderhoudsregels!$G138,IF(Onderhoudsregels!$H138="",I$4=Onderhoudsregels!$G138,MOD(I$4-Onderhoudsregels!$G138,Onderhoudsregels!$H138)=0)),ROUND(Onderhoudsregels!$M138*(1+prijsstijging)^MAX(0,I$4-prijspeil)*opslagfactor,0),""))</f>
      </c>
      <c r="J138" s="12">
        <f>IF(OR(Onderhoudsregels!$G138="",Onderhoudsregels!$M138=""),"",IF(AND(J$4&gt;=Onderhoudsregels!$G138,IF(Onderhoudsregels!$H138="",J$4=Onderhoudsregels!$G138,MOD(J$4-Onderhoudsregels!$G138,Onderhoudsregels!$H138)=0)),ROUND(Onderhoudsregels!$M138*(1+prijsstijging)^MAX(0,J$4-prijspeil)*opslagfactor,0),""))</f>
      </c>
      <c r="K138" s="12">
        <f>IF(OR(Onderhoudsregels!$G138="",Onderhoudsregels!$M138=""),"",IF(AND(K$4&gt;=Onderhoudsregels!$G138,IF(Onderhoudsregels!$H138="",K$4=Onderhoudsregels!$G138,MOD(K$4-Onderhoudsregels!$G138,Onderhoudsregels!$H138)=0)),ROUND(Onderhoudsregels!$M138*(1+prijsstijging)^MAX(0,K$4-prijspeil)*opslagfactor,0),""))</f>
      </c>
      <c r="L138" s="12">
        <f>IF(OR(Onderhoudsregels!$G138="",Onderhoudsregels!$M138=""),"",IF(AND(L$4&gt;=Onderhoudsregels!$G138,IF(Onderhoudsregels!$H138="",L$4=Onderhoudsregels!$G138,MOD(L$4-Onderhoudsregels!$G138,Onderhoudsregels!$H138)=0)),ROUND(Onderhoudsregels!$M138*(1+prijsstijging)^MAX(0,L$4-prijspeil)*opslagfactor,0),""))</f>
      </c>
      <c r="M138" s="12">
        <f>IF(OR(Onderhoudsregels!$G138="",Onderhoudsregels!$M138=""),"",IF(AND(M$4&gt;=Onderhoudsregels!$G138,IF(Onderhoudsregels!$H138="",M$4=Onderhoudsregels!$G138,MOD(M$4-Onderhoudsregels!$G138,Onderhoudsregels!$H138)=0)),ROUND(Onderhoudsregels!$M138*(1+prijsstijging)^MAX(0,M$4-prijspeil)*opslagfactor,0),""))</f>
      </c>
    </row>
    <row r="139">
      <c r="A139" s="11">
        <f>IF(Onderhoudsregels!$E139="","",Onderhoudsregels!$A139&amp;"")</f>
      </c>
      <c r="B139" s="11">
        <f>IF(Onderhoudsregels!$E139="","",Onderhoudsregels!$B139&amp;"")</f>
      </c>
      <c r="C139" s="11">
        <f>IF(Onderhoudsregels!$E139="","",Onderhoudsregels!$E139)</f>
      </c>
      <c r="D139" s="12">
        <f>IF(OR(Onderhoudsregels!$G139="",Onderhoudsregels!$M139=""),"",IF(AND(D$4&gt;=Onderhoudsregels!$G139,IF(Onderhoudsregels!$H139="",D$4=Onderhoudsregels!$G139,MOD(D$4-Onderhoudsregels!$G139,Onderhoudsregels!$H139)=0)),ROUND(Onderhoudsregels!$M139*(1+prijsstijging)^MAX(0,D$4-prijspeil)*opslagfactor,0),""))</f>
      </c>
      <c r="E139" s="12">
        <f>IF(OR(Onderhoudsregels!$G139="",Onderhoudsregels!$M139=""),"",IF(AND(E$4&gt;=Onderhoudsregels!$G139,IF(Onderhoudsregels!$H139="",E$4=Onderhoudsregels!$G139,MOD(E$4-Onderhoudsregels!$G139,Onderhoudsregels!$H139)=0)),ROUND(Onderhoudsregels!$M139*(1+prijsstijging)^MAX(0,E$4-prijspeil)*opslagfactor,0),""))</f>
      </c>
      <c r="F139" s="12">
        <f>IF(OR(Onderhoudsregels!$G139="",Onderhoudsregels!$M139=""),"",IF(AND(F$4&gt;=Onderhoudsregels!$G139,IF(Onderhoudsregels!$H139="",F$4=Onderhoudsregels!$G139,MOD(F$4-Onderhoudsregels!$G139,Onderhoudsregels!$H139)=0)),ROUND(Onderhoudsregels!$M139*(1+prijsstijging)^MAX(0,F$4-prijspeil)*opslagfactor,0),""))</f>
      </c>
      <c r="G139" s="12">
        <f>IF(OR(Onderhoudsregels!$G139="",Onderhoudsregels!$M139=""),"",IF(AND(G$4&gt;=Onderhoudsregels!$G139,IF(Onderhoudsregels!$H139="",G$4=Onderhoudsregels!$G139,MOD(G$4-Onderhoudsregels!$G139,Onderhoudsregels!$H139)=0)),ROUND(Onderhoudsregels!$M139*(1+prijsstijging)^MAX(0,G$4-prijspeil)*opslagfactor,0),""))</f>
      </c>
      <c r="H139" s="12">
        <f>IF(OR(Onderhoudsregels!$G139="",Onderhoudsregels!$M139=""),"",IF(AND(H$4&gt;=Onderhoudsregels!$G139,IF(Onderhoudsregels!$H139="",H$4=Onderhoudsregels!$G139,MOD(H$4-Onderhoudsregels!$G139,Onderhoudsregels!$H139)=0)),ROUND(Onderhoudsregels!$M139*(1+prijsstijging)^MAX(0,H$4-prijspeil)*opslagfactor,0),""))</f>
      </c>
      <c r="I139" s="12">
        <f>IF(OR(Onderhoudsregels!$G139="",Onderhoudsregels!$M139=""),"",IF(AND(I$4&gt;=Onderhoudsregels!$G139,IF(Onderhoudsregels!$H139="",I$4=Onderhoudsregels!$G139,MOD(I$4-Onderhoudsregels!$G139,Onderhoudsregels!$H139)=0)),ROUND(Onderhoudsregels!$M139*(1+prijsstijging)^MAX(0,I$4-prijspeil)*opslagfactor,0),""))</f>
      </c>
      <c r="J139" s="12">
        <f>IF(OR(Onderhoudsregels!$G139="",Onderhoudsregels!$M139=""),"",IF(AND(J$4&gt;=Onderhoudsregels!$G139,IF(Onderhoudsregels!$H139="",J$4=Onderhoudsregels!$G139,MOD(J$4-Onderhoudsregels!$G139,Onderhoudsregels!$H139)=0)),ROUND(Onderhoudsregels!$M139*(1+prijsstijging)^MAX(0,J$4-prijspeil)*opslagfactor,0),""))</f>
      </c>
      <c r="K139" s="12">
        <f>IF(OR(Onderhoudsregels!$G139="",Onderhoudsregels!$M139=""),"",IF(AND(K$4&gt;=Onderhoudsregels!$G139,IF(Onderhoudsregels!$H139="",K$4=Onderhoudsregels!$G139,MOD(K$4-Onderhoudsregels!$G139,Onderhoudsregels!$H139)=0)),ROUND(Onderhoudsregels!$M139*(1+prijsstijging)^MAX(0,K$4-prijspeil)*opslagfactor,0),""))</f>
      </c>
      <c r="L139" s="12">
        <f>IF(OR(Onderhoudsregels!$G139="",Onderhoudsregels!$M139=""),"",IF(AND(L$4&gt;=Onderhoudsregels!$G139,IF(Onderhoudsregels!$H139="",L$4=Onderhoudsregels!$G139,MOD(L$4-Onderhoudsregels!$G139,Onderhoudsregels!$H139)=0)),ROUND(Onderhoudsregels!$M139*(1+prijsstijging)^MAX(0,L$4-prijspeil)*opslagfactor,0),""))</f>
      </c>
      <c r="M139" s="12">
        <f>IF(OR(Onderhoudsregels!$G139="",Onderhoudsregels!$M139=""),"",IF(AND(M$4&gt;=Onderhoudsregels!$G139,IF(Onderhoudsregels!$H139="",M$4=Onderhoudsregels!$G139,MOD(M$4-Onderhoudsregels!$G139,Onderhoudsregels!$H139)=0)),ROUND(Onderhoudsregels!$M139*(1+prijsstijging)^MAX(0,M$4-prijspeil)*opslagfactor,0),""))</f>
      </c>
    </row>
    <row r="140">
      <c r="A140" s="11">
        <f>IF(Onderhoudsregels!$E140="","",Onderhoudsregels!$A140&amp;"")</f>
      </c>
      <c r="B140" s="11">
        <f>IF(Onderhoudsregels!$E140="","",Onderhoudsregels!$B140&amp;"")</f>
      </c>
      <c r="C140" s="11">
        <f>IF(Onderhoudsregels!$E140="","",Onderhoudsregels!$E140)</f>
      </c>
      <c r="D140" s="12">
        <f>IF(OR(Onderhoudsregels!$G140="",Onderhoudsregels!$M140=""),"",IF(AND(D$4&gt;=Onderhoudsregels!$G140,IF(Onderhoudsregels!$H140="",D$4=Onderhoudsregels!$G140,MOD(D$4-Onderhoudsregels!$G140,Onderhoudsregels!$H140)=0)),ROUND(Onderhoudsregels!$M140*(1+prijsstijging)^MAX(0,D$4-prijspeil)*opslagfactor,0),""))</f>
      </c>
      <c r="E140" s="12">
        <f>IF(OR(Onderhoudsregels!$G140="",Onderhoudsregels!$M140=""),"",IF(AND(E$4&gt;=Onderhoudsregels!$G140,IF(Onderhoudsregels!$H140="",E$4=Onderhoudsregels!$G140,MOD(E$4-Onderhoudsregels!$G140,Onderhoudsregels!$H140)=0)),ROUND(Onderhoudsregels!$M140*(1+prijsstijging)^MAX(0,E$4-prijspeil)*opslagfactor,0),""))</f>
      </c>
      <c r="F140" s="12">
        <f>IF(OR(Onderhoudsregels!$G140="",Onderhoudsregels!$M140=""),"",IF(AND(F$4&gt;=Onderhoudsregels!$G140,IF(Onderhoudsregels!$H140="",F$4=Onderhoudsregels!$G140,MOD(F$4-Onderhoudsregels!$G140,Onderhoudsregels!$H140)=0)),ROUND(Onderhoudsregels!$M140*(1+prijsstijging)^MAX(0,F$4-prijspeil)*opslagfactor,0),""))</f>
      </c>
      <c r="G140" s="12">
        <f>IF(OR(Onderhoudsregels!$G140="",Onderhoudsregels!$M140=""),"",IF(AND(G$4&gt;=Onderhoudsregels!$G140,IF(Onderhoudsregels!$H140="",G$4=Onderhoudsregels!$G140,MOD(G$4-Onderhoudsregels!$G140,Onderhoudsregels!$H140)=0)),ROUND(Onderhoudsregels!$M140*(1+prijsstijging)^MAX(0,G$4-prijspeil)*opslagfactor,0),""))</f>
      </c>
      <c r="H140" s="12">
        <f>IF(OR(Onderhoudsregels!$G140="",Onderhoudsregels!$M140=""),"",IF(AND(H$4&gt;=Onderhoudsregels!$G140,IF(Onderhoudsregels!$H140="",H$4=Onderhoudsregels!$G140,MOD(H$4-Onderhoudsregels!$G140,Onderhoudsregels!$H140)=0)),ROUND(Onderhoudsregels!$M140*(1+prijsstijging)^MAX(0,H$4-prijspeil)*opslagfactor,0),""))</f>
      </c>
      <c r="I140" s="12">
        <f>IF(OR(Onderhoudsregels!$G140="",Onderhoudsregels!$M140=""),"",IF(AND(I$4&gt;=Onderhoudsregels!$G140,IF(Onderhoudsregels!$H140="",I$4=Onderhoudsregels!$G140,MOD(I$4-Onderhoudsregels!$G140,Onderhoudsregels!$H140)=0)),ROUND(Onderhoudsregels!$M140*(1+prijsstijging)^MAX(0,I$4-prijspeil)*opslagfactor,0),""))</f>
      </c>
      <c r="J140" s="12">
        <f>IF(OR(Onderhoudsregels!$G140="",Onderhoudsregels!$M140=""),"",IF(AND(J$4&gt;=Onderhoudsregels!$G140,IF(Onderhoudsregels!$H140="",J$4=Onderhoudsregels!$G140,MOD(J$4-Onderhoudsregels!$G140,Onderhoudsregels!$H140)=0)),ROUND(Onderhoudsregels!$M140*(1+prijsstijging)^MAX(0,J$4-prijspeil)*opslagfactor,0),""))</f>
      </c>
      <c r="K140" s="12">
        <f>IF(OR(Onderhoudsregels!$G140="",Onderhoudsregels!$M140=""),"",IF(AND(K$4&gt;=Onderhoudsregels!$G140,IF(Onderhoudsregels!$H140="",K$4=Onderhoudsregels!$G140,MOD(K$4-Onderhoudsregels!$G140,Onderhoudsregels!$H140)=0)),ROUND(Onderhoudsregels!$M140*(1+prijsstijging)^MAX(0,K$4-prijspeil)*opslagfactor,0),""))</f>
      </c>
      <c r="L140" s="12">
        <f>IF(OR(Onderhoudsregels!$G140="",Onderhoudsregels!$M140=""),"",IF(AND(L$4&gt;=Onderhoudsregels!$G140,IF(Onderhoudsregels!$H140="",L$4=Onderhoudsregels!$G140,MOD(L$4-Onderhoudsregels!$G140,Onderhoudsregels!$H140)=0)),ROUND(Onderhoudsregels!$M140*(1+prijsstijging)^MAX(0,L$4-prijspeil)*opslagfactor,0),""))</f>
      </c>
      <c r="M140" s="12">
        <f>IF(OR(Onderhoudsregels!$G140="",Onderhoudsregels!$M140=""),"",IF(AND(M$4&gt;=Onderhoudsregels!$G140,IF(Onderhoudsregels!$H140="",M$4=Onderhoudsregels!$G140,MOD(M$4-Onderhoudsregels!$G140,Onderhoudsregels!$H140)=0)),ROUND(Onderhoudsregels!$M140*(1+prijsstijging)^MAX(0,M$4-prijspeil)*opslagfactor,0),""))</f>
      </c>
    </row>
    <row r="141">
      <c r="A141" s="11">
        <f>IF(Onderhoudsregels!$E141="","",Onderhoudsregels!$A141&amp;"")</f>
      </c>
      <c r="B141" s="11">
        <f>IF(Onderhoudsregels!$E141="","",Onderhoudsregels!$B141&amp;"")</f>
      </c>
      <c r="C141" s="11">
        <f>IF(Onderhoudsregels!$E141="","",Onderhoudsregels!$E141)</f>
      </c>
      <c r="D141" s="12">
        <f>IF(OR(Onderhoudsregels!$G141="",Onderhoudsregels!$M141=""),"",IF(AND(D$4&gt;=Onderhoudsregels!$G141,IF(Onderhoudsregels!$H141="",D$4=Onderhoudsregels!$G141,MOD(D$4-Onderhoudsregels!$G141,Onderhoudsregels!$H141)=0)),ROUND(Onderhoudsregels!$M141*(1+prijsstijging)^MAX(0,D$4-prijspeil)*opslagfactor,0),""))</f>
      </c>
      <c r="E141" s="12">
        <f>IF(OR(Onderhoudsregels!$G141="",Onderhoudsregels!$M141=""),"",IF(AND(E$4&gt;=Onderhoudsregels!$G141,IF(Onderhoudsregels!$H141="",E$4=Onderhoudsregels!$G141,MOD(E$4-Onderhoudsregels!$G141,Onderhoudsregels!$H141)=0)),ROUND(Onderhoudsregels!$M141*(1+prijsstijging)^MAX(0,E$4-prijspeil)*opslagfactor,0),""))</f>
      </c>
      <c r="F141" s="12">
        <f>IF(OR(Onderhoudsregels!$G141="",Onderhoudsregels!$M141=""),"",IF(AND(F$4&gt;=Onderhoudsregels!$G141,IF(Onderhoudsregels!$H141="",F$4=Onderhoudsregels!$G141,MOD(F$4-Onderhoudsregels!$G141,Onderhoudsregels!$H141)=0)),ROUND(Onderhoudsregels!$M141*(1+prijsstijging)^MAX(0,F$4-prijspeil)*opslagfactor,0),""))</f>
      </c>
      <c r="G141" s="12">
        <f>IF(OR(Onderhoudsregels!$G141="",Onderhoudsregels!$M141=""),"",IF(AND(G$4&gt;=Onderhoudsregels!$G141,IF(Onderhoudsregels!$H141="",G$4=Onderhoudsregels!$G141,MOD(G$4-Onderhoudsregels!$G141,Onderhoudsregels!$H141)=0)),ROUND(Onderhoudsregels!$M141*(1+prijsstijging)^MAX(0,G$4-prijspeil)*opslagfactor,0),""))</f>
      </c>
      <c r="H141" s="12">
        <f>IF(OR(Onderhoudsregels!$G141="",Onderhoudsregels!$M141=""),"",IF(AND(H$4&gt;=Onderhoudsregels!$G141,IF(Onderhoudsregels!$H141="",H$4=Onderhoudsregels!$G141,MOD(H$4-Onderhoudsregels!$G141,Onderhoudsregels!$H141)=0)),ROUND(Onderhoudsregels!$M141*(1+prijsstijging)^MAX(0,H$4-prijspeil)*opslagfactor,0),""))</f>
      </c>
      <c r="I141" s="12">
        <f>IF(OR(Onderhoudsregels!$G141="",Onderhoudsregels!$M141=""),"",IF(AND(I$4&gt;=Onderhoudsregels!$G141,IF(Onderhoudsregels!$H141="",I$4=Onderhoudsregels!$G141,MOD(I$4-Onderhoudsregels!$G141,Onderhoudsregels!$H141)=0)),ROUND(Onderhoudsregels!$M141*(1+prijsstijging)^MAX(0,I$4-prijspeil)*opslagfactor,0),""))</f>
      </c>
      <c r="J141" s="12">
        <f>IF(OR(Onderhoudsregels!$G141="",Onderhoudsregels!$M141=""),"",IF(AND(J$4&gt;=Onderhoudsregels!$G141,IF(Onderhoudsregels!$H141="",J$4=Onderhoudsregels!$G141,MOD(J$4-Onderhoudsregels!$G141,Onderhoudsregels!$H141)=0)),ROUND(Onderhoudsregels!$M141*(1+prijsstijging)^MAX(0,J$4-prijspeil)*opslagfactor,0),""))</f>
      </c>
      <c r="K141" s="12">
        <f>IF(OR(Onderhoudsregels!$G141="",Onderhoudsregels!$M141=""),"",IF(AND(K$4&gt;=Onderhoudsregels!$G141,IF(Onderhoudsregels!$H141="",K$4=Onderhoudsregels!$G141,MOD(K$4-Onderhoudsregels!$G141,Onderhoudsregels!$H141)=0)),ROUND(Onderhoudsregels!$M141*(1+prijsstijging)^MAX(0,K$4-prijspeil)*opslagfactor,0),""))</f>
      </c>
      <c r="L141" s="12">
        <f>IF(OR(Onderhoudsregels!$G141="",Onderhoudsregels!$M141=""),"",IF(AND(L$4&gt;=Onderhoudsregels!$G141,IF(Onderhoudsregels!$H141="",L$4=Onderhoudsregels!$G141,MOD(L$4-Onderhoudsregels!$G141,Onderhoudsregels!$H141)=0)),ROUND(Onderhoudsregels!$M141*(1+prijsstijging)^MAX(0,L$4-prijspeil)*opslagfactor,0),""))</f>
      </c>
      <c r="M141" s="12">
        <f>IF(OR(Onderhoudsregels!$G141="",Onderhoudsregels!$M141=""),"",IF(AND(M$4&gt;=Onderhoudsregels!$G141,IF(Onderhoudsregels!$H141="",M$4=Onderhoudsregels!$G141,MOD(M$4-Onderhoudsregels!$G141,Onderhoudsregels!$H141)=0)),ROUND(Onderhoudsregels!$M141*(1+prijsstijging)^MAX(0,M$4-prijspeil)*opslagfactor,0),""))</f>
      </c>
    </row>
    <row r="142">
      <c r="A142" s="11">
        <f>IF(Onderhoudsregels!$E142="","",Onderhoudsregels!$A142&amp;"")</f>
      </c>
      <c r="B142" s="11">
        <f>IF(Onderhoudsregels!$E142="","",Onderhoudsregels!$B142&amp;"")</f>
      </c>
      <c r="C142" s="11">
        <f>IF(Onderhoudsregels!$E142="","",Onderhoudsregels!$E142)</f>
      </c>
      <c r="D142" s="12">
        <f>IF(OR(Onderhoudsregels!$G142="",Onderhoudsregels!$M142=""),"",IF(AND(D$4&gt;=Onderhoudsregels!$G142,IF(Onderhoudsregels!$H142="",D$4=Onderhoudsregels!$G142,MOD(D$4-Onderhoudsregels!$G142,Onderhoudsregels!$H142)=0)),ROUND(Onderhoudsregels!$M142*(1+prijsstijging)^MAX(0,D$4-prijspeil)*opslagfactor,0),""))</f>
      </c>
      <c r="E142" s="12">
        <f>IF(OR(Onderhoudsregels!$G142="",Onderhoudsregels!$M142=""),"",IF(AND(E$4&gt;=Onderhoudsregels!$G142,IF(Onderhoudsregels!$H142="",E$4=Onderhoudsregels!$G142,MOD(E$4-Onderhoudsregels!$G142,Onderhoudsregels!$H142)=0)),ROUND(Onderhoudsregels!$M142*(1+prijsstijging)^MAX(0,E$4-prijspeil)*opslagfactor,0),""))</f>
      </c>
      <c r="F142" s="12">
        <f>IF(OR(Onderhoudsregels!$G142="",Onderhoudsregels!$M142=""),"",IF(AND(F$4&gt;=Onderhoudsregels!$G142,IF(Onderhoudsregels!$H142="",F$4=Onderhoudsregels!$G142,MOD(F$4-Onderhoudsregels!$G142,Onderhoudsregels!$H142)=0)),ROUND(Onderhoudsregels!$M142*(1+prijsstijging)^MAX(0,F$4-prijspeil)*opslagfactor,0),""))</f>
      </c>
      <c r="G142" s="12">
        <f>IF(OR(Onderhoudsregels!$G142="",Onderhoudsregels!$M142=""),"",IF(AND(G$4&gt;=Onderhoudsregels!$G142,IF(Onderhoudsregels!$H142="",G$4=Onderhoudsregels!$G142,MOD(G$4-Onderhoudsregels!$G142,Onderhoudsregels!$H142)=0)),ROUND(Onderhoudsregels!$M142*(1+prijsstijging)^MAX(0,G$4-prijspeil)*opslagfactor,0),""))</f>
      </c>
      <c r="H142" s="12">
        <f>IF(OR(Onderhoudsregels!$G142="",Onderhoudsregels!$M142=""),"",IF(AND(H$4&gt;=Onderhoudsregels!$G142,IF(Onderhoudsregels!$H142="",H$4=Onderhoudsregels!$G142,MOD(H$4-Onderhoudsregels!$G142,Onderhoudsregels!$H142)=0)),ROUND(Onderhoudsregels!$M142*(1+prijsstijging)^MAX(0,H$4-prijspeil)*opslagfactor,0),""))</f>
      </c>
      <c r="I142" s="12">
        <f>IF(OR(Onderhoudsregels!$G142="",Onderhoudsregels!$M142=""),"",IF(AND(I$4&gt;=Onderhoudsregels!$G142,IF(Onderhoudsregels!$H142="",I$4=Onderhoudsregels!$G142,MOD(I$4-Onderhoudsregels!$G142,Onderhoudsregels!$H142)=0)),ROUND(Onderhoudsregels!$M142*(1+prijsstijging)^MAX(0,I$4-prijspeil)*opslagfactor,0),""))</f>
      </c>
      <c r="J142" s="12">
        <f>IF(OR(Onderhoudsregels!$G142="",Onderhoudsregels!$M142=""),"",IF(AND(J$4&gt;=Onderhoudsregels!$G142,IF(Onderhoudsregels!$H142="",J$4=Onderhoudsregels!$G142,MOD(J$4-Onderhoudsregels!$G142,Onderhoudsregels!$H142)=0)),ROUND(Onderhoudsregels!$M142*(1+prijsstijging)^MAX(0,J$4-prijspeil)*opslagfactor,0),""))</f>
      </c>
      <c r="K142" s="12">
        <f>IF(OR(Onderhoudsregels!$G142="",Onderhoudsregels!$M142=""),"",IF(AND(K$4&gt;=Onderhoudsregels!$G142,IF(Onderhoudsregels!$H142="",K$4=Onderhoudsregels!$G142,MOD(K$4-Onderhoudsregels!$G142,Onderhoudsregels!$H142)=0)),ROUND(Onderhoudsregels!$M142*(1+prijsstijging)^MAX(0,K$4-prijspeil)*opslagfactor,0),""))</f>
      </c>
      <c r="L142" s="12">
        <f>IF(OR(Onderhoudsregels!$G142="",Onderhoudsregels!$M142=""),"",IF(AND(L$4&gt;=Onderhoudsregels!$G142,IF(Onderhoudsregels!$H142="",L$4=Onderhoudsregels!$G142,MOD(L$4-Onderhoudsregels!$G142,Onderhoudsregels!$H142)=0)),ROUND(Onderhoudsregels!$M142*(1+prijsstijging)^MAX(0,L$4-prijspeil)*opslagfactor,0),""))</f>
      </c>
      <c r="M142" s="12">
        <f>IF(OR(Onderhoudsregels!$G142="",Onderhoudsregels!$M142=""),"",IF(AND(M$4&gt;=Onderhoudsregels!$G142,IF(Onderhoudsregels!$H142="",M$4=Onderhoudsregels!$G142,MOD(M$4-Onderhoudsregels!$G142,Onderhoudsregels!$H142)=0)),ROUND(Onderhoudsregels!$M142*(1+prijsstijging)^MAX(0,M$4-prijspeil)*opslagfactor,0),""))</f>
      </c>
    </row>
    <row r="143">
      <c r="A143" s="11">
        <f>IF(Onderhoudsregels!$E143="","",Onderhoudsregels!$A143&amp;"")</f>
      </c>
      <c r="B143" s="11">
        <f>IF(Onderhoudsregels!$E143="","",Onderhoudsregels!$B143&amp;"")</f>
      </c>
      <c r="C143" s="11">
        <f>IF(Onderhoudsregels!$E143="","",Onderhoudsregels!$E143)</f>
      </c>
      <c r="D143" s="12">
        <f>IF(OR(Onderhoudsregels!$G143="",Onderhoudsregels!$M143=""),"",IF(AND(D$4&gt;=Onderhoudsregels!$G143,IF(Onderhoudsregels!$H143="",D$4=Onderhoudsregels!$G143,MOD(D$4-Onderhoudsregels!$G143,Onderhoudsregels!$H143)=0)),ROUND(Onderhoudsregels!$M143*(1+prijsstijging)^MAX(0,D$4-prijspeil)*opslagfactor,0),""))</f>
      </c>
      <c r="E143" s="12">
        <f>IF(OR(Onderhoudsregels!$G143="",Onderhoudsregels!$M143=""),"",IF(AND(E$4&gt;=Onderhoudsregels!$G143,IF(Onderhoudsregels!$H143="",E$4=Onderhoudsregels!$G143,MOD(E$4-Onderhoudsregels!$G143,Onderhoudsregels!$H143)=0)),ROUND(Onderhoudsregels!$M143*(1+prijsstijging)^MAX(0,E$4-prijspeil)*opslagfactor,0),""))</f>
      </c>
      <c r="F143" s="12">
        <f>IF(OR(Onderhoudsregels!$G143="",Onderhoudsregels!$M143=""),"",IF(AND(F$4&gt;=Onderhoudsregels!$G143,IF(Onderhoudsregels!$H143="",F$4=Onderhoudsregels!$G143,MOD(F$4-Onderhoudsregels!$G143,Onderhoudsregels!$H143)=0)),ROUND(Onderhoudsregels!$M143*(1+prijsstijging)^MAX(0,F$4-prijspeil)*opslagfactor,0),""))</f>
      </c>
      <c r="G143" s="12">
        <f>IF(OR(Onderhoudsregels!$G143="",Onderhoudsregels!$M143=""),"",IF(AND(G$4&gt;=Onderhoudsregels!$G143,IF(Onderhoudsregels!$H143="",G$4=Onderhoudsregels!$G143,MOD(G$4-Onderhoudsregels!$G143,Onderhoudsregels!$H143)=0)),ROUND(Onderhoudsregels!$M143*(1+prijsstijging)^MAX(0,G$4-prijspeil)*opslagfactor,0),""))</f>
      </c>
      <c r="H143" s="12">
        <f>IF(OR(Onderhoudsregels!$G143="",Onderhoudsregels!$M143=""),"",IF(AND(H$4&gt;=Onderhoudsregels!$G143,IF(Onderhoudsregels!$H143="",H$4=Onderhoudsregels!$G143,MOD(H$4-Onderhoudsregels!$G143,Onderhoudsregels!$H143)=0)),ROUND(Onderhoudsregels!$M143*(1+prijsstijging)^MAX(0,H$4-prijspeil)*opslagfactor,0),""))</f>
      </c>
      <c r="I143" s="12">
        <f>IF(OR(Onderhoudsregels!$G143="",Onderhoudsregels!$M143=""),"",IF(AND(I$4&gt;=Onderhoudsregels!$G143,IF(Onderhoudsregels!$H143="",I$4=Onderhoudsregels!$G143,MOD(I$4-Onderhoudsregels!$G143,Onderhoudsregels!$H143)=0)),ROUND(Onderhoudsregels!$M143*(1+prijsstijging)^MAX(0,I$4-prijspeil)*opslagfactor,0),""))</f>
      </c>
      <c r="J143" s="12">
        <f>IF(OR(Onderhoudsregels!$G143="",Onderhoudsregels!$M143=""),"",IF(AND(J$4&gt;=Onderhoudsregels!$G143,IF(Onderhoudsregels!$H143="",J$4=Onderhoudsregels!$G143,MOD(J$4-Onderhoudsregels!$G143,Onderhoudsregels!$H143)=0)),ROUND(Onderhoudsregels!$M143*(1+prijsstijging)^MAX(0,J$4-prijspeil)*opslagfactor,0),""))</f>
      </c>
      <c r="K143" s="12">
        <f>IF(OR(Onderhoudsregels!$G143="",Onderhoudsregels!$M143=""),"",IF(AND(K$4&gt;=Onderhoudsregels!$G143,IF(Onderhoudsregels!$H143="",K$4=Onderhoudsregels!$G143,MOD(K$4-Onderhoudsregels!$G143,Onderhoudsregels!$H143)=0)),ROUND(Onderhoudsregels!$M143*(1+prijsstijging)^MAX(0,K$4-prijspeil)*opslagfactor,0),""))</f>
      </c>
      <c r="L143" s="12">
        <f>IF(OR(Onderhoudsregels!$G143="",Onderhoudsregels!$M143=""),"",IF(AND(L$4&gt;=Onderhoudsregels!$G143,IF(Onderhoudsregels!$H143="",L$4=Onderhoudsregels!$G143,MOD(L$4-Onderhoudsregels!$G143,Onderhoudsregels!$H143)=0)),ROUND(Onderhoudsregels!$M143*(1+prijsstijging)^MAX(0,L$4-prijspeil)*opslagfactor,0),""))</f>
      </c>
      <c r="M143" s="12">
        <f>IF(OR(Onderhoudsregels!$G143="",Onderhoudsregels!$M143=""),"",IF(AND(M$4&gt;=Onderhoudsregels!$G143,IF(Onderhoudsregels!$H143="",M$4=Onderhoudsregels!$G143,MOD(M$4-Onderhoudsregels!$G143,Onderhoudsregels!$H143)=0)),ROUND(Onderhoudsregels!$M143*(1+prijsstijging)^MAX(0,M$4-prijspeil)*opslagfactor,0),""))</f>
      </c>
    </row>
    <row r="144">
      <c r="A144" s="11">
        <f>IF(Onderhoudsregels!$E144="","",Onderhoudsregels!$A144&amp;"")</f>
      </c>
      <c r="B144" s="11">
        <f>IF(Onderhoudsregels!$E144="","",Onderhoudsregels!$B144&amp;"")</f>
      </c>
      <c r="C144" s="11">
        <f>IF(Onderhoudsregels!$E144="","",Onderhoudsregels!$E144)</f>
      </c>
      <c r="D144" s="12">
        <f>IF(OR(Onderhoudsregels!$G144="",Onderhoudsregels!$M144=""),"",IF(AND(D$4&gt;=Onderhoudsregels!$G144,IF(Onderhoudsregels!$H144="",D$4=Onderhoudsregels!$G144,MOD(D$4-Onderhoudsregels!$G144,Onderhoudsregels!$H144)=0)),ROUND(Onderhoudsregels!$M144*(1+prijsstijging)^MAX(0,D$4-prijspeil)*opslagfactor,0),""))</f>
      </c>
      <c r="E144" s="12">
        <f>IF(OR(Onderhoudsregels!$G144="",Onderhoudsregels!$M144=""),"",IF(AND(E$4&gt;=Onderhoudsregels!$G144,IF(Onderhoudsregels!$H144="",E$4=Onderhoudsregels!$G144,MOD(E$4-Onderhoudsregels!$G144,Onderhoudsregels!$H144)=0)),ROUND(Onderhoudsregels!$M144*(1+prijsstijging)^MAX(0,E$4-prijspeil)*opslagfactor,0),""))</f>
      </c>
      <c r="F144" s="12">
        <f>IF(OR(Onderhoudsregels!$G144="",Onderhoudsregels!$M144=""),"",IF(AND(F$4&gt;=Onderhoudsregels!$G144,IF(Onderhoudsregels!$H144="",F$4=Onderhoudsregels!$G144,MOD(F$4-Onderhoudsregels!$G144,Onderhoudsregels!$H144)=0)),ROUND(Onderhoudsregels!$M144*(1+prijsstijging)^MAX(0,F$4-prijspeil)*opslagfactor,0),""))</f>
      </c>
      <c r="G144" s="12">
        <f>IF(OR(Onderhoudsregels!$G144="",Onderhoudsregels!$M144=""),"",IF(AND(G$4&gt;=Onderhoudsregels!$G144,IF(Onderhoudsregels!$H144="",G$4=Onderhoudsregels!$G144,MOD(G$4-Onderhoudsregels!$G144,Onderhoudsregels!$H144)=0)),ROUND(Onderhoudsregels!$M144*(1+prijsstijging)^MAX(0,G$4-prijspeil)*opslagfactor,0),""))</f>
      </c>
      <c r="H144" s="12">
        <f>IF(OR(Onderhoudsregels!$G144="",Onderhoudsregels!$M144=""),"",IF(AND(H$4&gt;=Onderhoudsregels!$G144,IF(Onderhoudsregels!$H144="",H$4=Onderhoudsregels!$G144,MOD(H$4-Onderhoudsregels!$G144,Onderhoudsregels!$H144)=0)),ROUND(Onderhoudsregels!$M144*(1+prijsstijging)^MAX(0,H$4-prijspeil)*opslagfactor,0),""))</f>
      </c>
      <c r="I144" s="12">
        <f>IF(OR(Onderhoudsregels!$G144="",Onderhoudsregels!$M144=""),"",IF(AND(I$4&gt;=Onderhoudsregels!$G144,IF(Onderhoudsregels!$H144="",I$4=Onderhoudsregels!$G144,MOD(I$4-Onderhoudsregels!$G144,Onderhoudsregels!$H144)=0)),ROUND(Onderhoudsregels!$M144*(1+prijsstijging)^MAX(0,I$4-prijspeil)*opslagfactor,0),""))</f>
      </c>
      <c r="J144" s="12">
        <f>IF(OR(Onderhoudsregels!$G144="",Onderhoudsregels!$M144=""),"",IF(AND(J$4&gt;=Onderhoudsregels!$G144,IF(Onderhoudsregels!$H144="",J$4=Onderhoudsregels!$G144,MOD(J$4-Onderhoudsregels!$G144,Onderhoudsregels!$H144)=0)),ROUND(Onderhoudsregels!$M144*(1+prijsstijging)^MAX(0,J$4-prijspeil)*opslagfactor,0),""))</f>
      </c>
      <c r="K144" s="12">
        <f>IF(OR(Onderhoudsregels!$G144="",Onderhoudsregels!$M144=""),"",IF(AND(K$4&gt;=Onderhoudsregels!$G144,IF(Onderhoudsregels!$H144="",K$4=Onderhoudsregels!$G144,MOD(K$4-Onderhoudsregels!$G144,Onderhoudsregels!$H144)=0)),ROUND(Onderhoudsregels!$M144*(1+prijsstijging)^MAX(0,K$4-prijspeil)*opslagfactor,0),""))</f>
      </c>
      <c r="L144" s="12">
        <f>IF(OR(Onderhoudsregels!$G144="",Onderhoudsregels!$M144=""),"",IF(AND(L$4&gt;=Onderhoudsregels!$G144,IF(Onderhoudsregels!$H144="",L$4=Onderhoudsregels!$G144,MOD(L$4-Onderhoudsregels!$G144,Onderhoudsregels!$H144)=0)),ROUND(Onderhoudsregels!$M144*(1+prijsstijging)^MAX(0,L$4-prijspeil)*opslagfactor,0),""))</f>
      </c>
      <c r="M144" s="12">
        <f>IF(OR(Onderhoudsregels!$G144="",Onderhoudsregels!$M144=""),"",IF(AND(M$4&gt;=Onderhoudsregels!$G144,IF(Onderhoudsregels!$H144="",M$4=Onderhoudsregels!$G144,MOD(M$4-Onderhoudsregels!$G144,Onderhoudsregels!$H144)=0)),ROUND(Onderhoudsregels!$M144*(1+prijsstijging)^MAX(0,M$4-prijspeil)*opslagfactor,0),""))</f>
      </c>
    </row>
    <row r="145">
      <c r="A145" s="11">
        <f>IF(Onderhoudsregels!$E145="","",Onderhoudsregels!$A145&amp;"")</f>
      </c>
      <c r="B145" s="11">
        <f>IF(Onderhoudsregels!$E145="","",Onderhoudsregels!$B145&amp;"")</f>
      </c>
      <c r="C145" s="11">
        <f>IF(Onderhoudsregels!$E145="","",Onderhoudsregels!$E145)</f>
      </c>
      <c r="D145" s="12">
        <f>IF(OR(Onderhoudsregels!$G145="",Onderhoudsregels!$M145=""),"",IF(AND(D$4&gt;=Onderhoudsregels!$G145,IF(Onderhoudsregels!$H145="",D$4=Onderhoudsregels!$G145,MOD(D$4-Onderhoudsregels!$G145,Onderhoudsregels!$H145)=0)),ROUND(Onderhoudsregels!$M145*(1+prijsstijging)^MAX(0,D$4-prijspeil)*opslagfactor,0),""))</f>
      </c>
      <c r="E145" s="12">
        <f>IF(OR(Onderhoudsregels!$G145="",Onderhoudsregels!$M145=""),"",IF(AND(E$4&gt;=Onderhoudsregels!$G145,IF(Onderhoudsregels!$H145="",E$4=Onderhoudsregels!$G145,MOD(E$4-Onderhoudsregels!$G145,Onderhoudsregels!$H145)=0)),ROUND(Onderhoudsregels!$M145*(1+prijsstijging)^MAX(0,E$4-prijspeil)*opslagfactor,0),""))</f>
      </c>
      <c r="F145" s="12">
        <f>IF(OR(Onderhoudsregels!$G145="",Onderhoudsregels!$M145=""),"",IF(AND(F$4&gt;=Onderhoudsregels!$G145,IF(Onderhoudsregels!$H145="",F$4=Onderhoudsregels!$G145,MOD(F$4-Onderhoudsregels!$G145,Onderhoudsregels!$H145)=0)),ROUND(Onderhoudsregels!$M145*(1+prijsstijging)^MAX(0,F$4-prijspeil)*opslagfactor,0),""))</f>
      </c>
      <c r="G145" s="12">
        <f>IF(OR(Onderhoudsregels!$G145="",Onderhoudsregels!$M145=""),"",IF(AND(G$4&gt;=Onderhoudsregels!$G145,IF(Onderhoudsregels!$H145="",G$4=Onderhoudsregels!$G145,MOD(G$4-Onderhoudsregels!$G145,Onderhoudsregels!$H145)=0)),ROUND(Onderhoudsregels!$M145*(1+prijsstijging)^MAX(0,G$4-prijspeil)*opslagfactor,0),""))</f>
      </c>
      <c r="H145" s="12">
        <f>IF(OR(Onderhoudsregels!$G145="",Onderhoudsregels!$M145=""),"",IF(AND(H$4&gt;=Onderhoudsregels!$G145,IF(Onderhoudsregels!$H145="",H$4=Onderhoudsregels!$G145,MOD(H$4-Onderhoudsregels!$G145,Onderhoudsregels!$H145)=0)),ROUND(Onderhoudsregels!$M145*(1+prijsstijging)^MAX(0,H$4-prijspeil)*opslagfactor,0),""))</f>
      </c>
      <c r="I145" s="12">
        <f>IF(OR(Onderhoudsregels!$G145="",Onderhoudsregels!$M145=""),"",IF(AND(I$4&gt;=Onderhoudsregels!$G145,IF(Onderhoudsregels!$H145="",I$4=Onderhoudsregels!$G145,MOD(I$4-Onderhoudsregels!$G145,Onderhoudsregels!$H145)=0)),ROUND(Onderhoudsregels!$M145*(1+prijsstijging)^MAX(0,I$4-prijspeil)*opslagfactor,0),""))</f>
      </c>
      <c r="J145" s="12">
        <f>IF(OR(Onderhoudsregels!$G145="",Onderhoudsregels!$M145=""),"",IF(AND(J$4&gt;=Onderhoudsregels!$G145,IF(Onderhoudsregels!$H145="",J$4=Onderhoudsregels!$G145,MOD(J$4-Onderhoudsregels!$G145,Onderhoudsregels!$H145)=0)),ROUND(Onderhoudsregels!$M145*(1+prijsstijging)^MAX(0,J$4-prijspeil)*opslagfactor,0),""))</f>
      </c>
      <c r="K145" s="12">
        <f>IF(OR(Onderhoudsregels!$G145="",Onderhoudsregels!$M145=""),"",IF(AND(K$4&gt;=Onderhoudsregels!$G145,IF(Onderhoudsregels!$H145="",K$4=Onderhoudsregels!$G145,MOD(K$4-Onderhoudsregels!$G145,Onderhoudsregels!$H145)=0)),ROUND(Onderhoudsregels!$M145*(1+prijsstijging)^MAX(0,K$4-prijspeil)*opslagfactor,0),""))</f>
      </c>
      <c r="L145" s="12">
        <f>IF(OR(Onderhoudsregels!$G145="",Onderhoudsregels!$M145=""),"",IF(AND(L$4&gt;=Onderhoudsregels!$G145,IF(Onderhoudsregels!$H145="",L$4=Onderhoudsregels!$G145,MOD(L$4-Onderhoudsregels!$G145,Onderhoudsregels!$H145)=0)),ROUND(Onderhoudsregels!$M145*(1+prijsstijging)^MAX(0,L$4-prijspeil)*opslagfactor,0),""))</f>
      </c>
      <c r="M145" s="12">
        <f>IF(OR(Onderhoudsregels!$G145="",Onderhoudsregels!$M145=""),"",IF(AND(M$4&gt;=Onderhoudsregels!$G145,IF(Onderhoudsregels!$H145="",M$4=Onderhoudsregels!$G145,MOD(M$4-Onderhoudsregels!$G145,Onderhoudsregels!$H145)=0)),ROUND(Onderhoudsregels!$M145*(1+prijsstijging)^MAX(0,M$4-prijspeil)*opslagfactor,0),""))</f>
      </c>
    </row>
    <row r="146">
      <c r="A146" s="11">
        <f>IF(Onderhoudsregels!$E146="","",Onderhoudsregels!$A146&amp;"")</f>
      </c>
      <c r="B146" s="11">
        <f>IF(Onderhoudsregels!$E146="","",Onderhoudsregels!$B146&amp;"")</f>
      </c>
      <c r="C146" s="11">
        <f>IF(Onderhoudsregels!$E146="","",Onderhoudsregels!$E146)</f>
      </c>
      <c r="D146" s="12">
        <f>IF(OR(Onderhoudsregels!$G146="",Onderhoudsregels!$M146=""),"",IF(AND(D$4&gt;=Onderhoudsregels!$G146,IF(Onderhoudsregels!$H146="",D$4=Onderhoudsregels!$G146,MOD(D$4-Onderhoudsregels!$G146,Onderhoudsregels!$H146)=0)),ROUND(Onderhoudsregels!$M146*(1+prijsstijging)^MAX(0,D$4-prijspeil)*opslagfactor,0),""))</f>
      </c>
      <c r="E146" s="12">
        <f>IF(OR(Onderhoudsregels!$G146="",Onderhoudsregels!$M146=""),"",IF(AND(E$4&gt;=Onderhoudsregels!$G146,IF(Onderhoudsregels!$H146="",E$4=Onderhoudsregels!$G146,MOD(E$4-Onderhoudsregels!$G146,Onderhoudsregels!$H146)=0)),ROUND(Onderhoudsregels!$M146*(1+prijsstijging)^MAX(0,E$4-prijspeil)*opslagfactor,0),""))</f>
      </c>
      <c r="F146" s="12">
        <f>IF(OR(Onderhoudsregels!$G146="",Onderhoudsregels!$M146=""),"",IF(AND(F$4&gt;=Onderhoudsregels!$G146,IF(Onderhoudsregels!$H146="",F$4=Onderhoudsregels!$G146,MOD(F$4-Onderhoudsregels!$G146,Onderhoudsregels!$H146)=0)),ROUND(Onderhoudsregels!$M146*(1+prijsstijging)^MAX(0,F$4-prijspeil)*opslagfactor,0),""))</f>
      </c>
      <c r="G146" s="12">
        <f>IF(OR(Onderhoudsregels!$G146="",Onderhoudsregels!$M146=""),"",IF(AND(G$4&gt;=Onderhoudsregels!$G146,IF(Onderhoudsregels!$H146="",G$4=Onderhoudsregels!$G146,MOD(G$4-Onderhoudsregels!$G146,Onderhoudsregels!$H146)=0)),ROUND(Onderhoudsregels!$M146*(1+prijsstijging)^MAX(0,G$4-prijspeil)*opslagfactor,0),""))</f>
      </c>
      <c r="H146" s="12">
        <f>IF(OR(Onderhoudsregels!$G146="",Onderhoudsregels!$M146=""),"",IF(AND(H$4&gt;=Onderhoudsregels!$G146,IF(Onderhoudsregels!$H146="",H$4=Onderhoudsregels!$G146,MOD(H$4-Onderhoudsregels!$G146,Onderhoudsregels!$H146)=0)),ROUND(Onderhoudsregels!$M146*(1+prijsstijging)^MAX(0,H$4-prijspeil)*opslagfactor,0),""))</f>
      </c>
      <c r="I146" s="12">
        <f>IF(OR(Onderhoudsregels!$G146="",Onderhoudsregels!$M146=""),"",IF(AND(I$4&gt;=Onderhoudsregels!$G146,IF(Onderhoudsregels!$H146="",I$4=Onderhoudsregels!$G146,MOD(I$4-Onderhoudsregels!$G146,Onderhoudsregels!$H146)=0)),ROUND(Onderhoudsregels!$M146*(1+prijsstijging)^MAX(0,I$4-prijspeil)*opslagfactor,0),""))</f>
      </c>
      <c r="J146" s="12">
        <f>IF(OR(Onderhoudsregels!$G146="",Onderhoudsregels!$M146=""),"",IF(AND(J$4&gt;=Onderhoudsregels!$G146,IF(Onderhoudsregels!$H146="",J$4=Onderhoudsregels!$G146,MOD(J$4-Onderhoudsregels!$G146,Onderhoudsregels!$H146)=0)),ROUND(Onderhoudsregels!$M146*(1+prijsstijging)^MAX(0,J$4-prijspeil)*opslagfactor,0),""))</f>
      </c>
      <c r="K146" s="12">
        <f>IF(OR(Onderhoudsregels!$G146="",Onderhoudsregels!$M146=""),"",IF(AND(K$4&gt;=Onderhoudsregels!$G146,IF(Onderhoudsregels!$H146="",K$4=Onderhoudsregels!$G146,MOD(K$4-Onderhoudsregels!$G146,Onderhoudsregels!$H146)=0)),ROUND(Onderhoudsregels!$M146*(1+prijsstijging)^MAX(0,K$4-prijspeil)*opslagfactor,0),""))</f>
      </c>
      <c r="L146" s="12">
        <f>IF(OR(Onderhoudsregels!$G146="",Onderhoudsregels!$M146=""),"",IF(AND(L$4&gt;=Onderhoudsregels!$G146,IF(Onderhoudsregels!$H146="",L$4=Onderhoudsregels!$G146,MOD(L$4-Onderhoudsregels!$G146,Onderhoudsregels!$H146)=0)),ROUND(Onderhoudsregels!$M146*(1+prijsstijging)^MAX(0,L$4-prijspeil)*opslagfactor,0),""))</f>
      </c>
      <c r="M146" s="12">
        <f>IF(OR(Onderhoudsregels!$G146="",Onderhoudsregels!$M146=""),"",IF(AND(M$4&gt;=Onderhoudsregels!$G146,IF(Onderhoudsregels!$H146="",M$4=Onderhoudsregels!$G146,MOD(M$4-Onderhoudsregels!$G146,Onderhoudsregels!$H146)=0)),ROUND(Onderhoudsregels!$M146*(1+prijsstijging)^MAX(0,M$4-prijspeil)*opslagfactor,0),""))</f>
      </c>
    </row>
    <row r="147">
      <c r="A147" s="11">
        <f>IF(Onderhoudsregels!$E147="","",Onderhoudsregels!$A147&amp;"")</f>
      </c>
      <c r="B147" s="11">
        <f>IF(Onderhoudsregels!$E147="","",Onderhoudsregels!$B147&amp;"")</f>
      </c>
      <c r="C147" s="11">
        <f>IF(Onderhoudsregels!$E147="","",Onderhoudsregels!$E147)</f>
      </c>
      <c r="D147" s="12">
        <f>IF(OR(Onderhoudsregels!$G147="",Onderhoudsregels!$M147=""),"",IF(AND(D$4&gt;=Onderhoudsregels!$G147,IF(Onderhoudsregels!$H147="",D$4=Onderhoudsregels!$G147,MOD(D$4-Onderhoudsregels!$G147,Onderhoudsregels!$H147)=0)),ROUND(Onderhoudsregels!$M147*(1+prijsstijging)^MAX(0,D$4-prijspeil)*opslagfactor,0),""))</f>
      </c>
      <c r="E147" s="12">
        <f>IF(OR(Onderhoudsregels!$G147="",Onderhoudsregels!$M147=""),"",IF(AND(E$4&gt;=Onderhoudsregels!$G147,IF(Onderhoudsregels!$H147="",E$4=Onderhoudsregels!$G147,MOD(E$4-Onderhoudsregels!$G147,Onderhoudsregels!$H147)=0)),ROUND(Onderhoudsregels!$M147*(1+prijsstijging)^MAX(0,E$4-prijspeil)*opslagfactor,0),""))</f>
      </c>
      <c r="F147" s="12">
        <f>IF(OR(Onderhoudsregels!$G147="",Onderhoudsregels!$M147=""),"",IF(AND(F$4&gt;=Onderhoudsregels!$G147,IF(Onderhoudsregels!$H147="",F$4=Onderhoudsregels!$G147,MOD(F$4-Onderhoudsregels!$G147,Onderhoudsregels!$H147)=0)),ROUND(Onderhoudsregels!$M147*(1+prijsstijging)^MAX(0,F$4-prijspeil)*opslagfactor,0),""))</f>
      </c>
      <c r="G147" s="12">
        <f>IF(OR(Onderhoudsregels!$G147="",Onderhoudsregels!$M147=""),"",IF(AND(G$4&gt;=Onderhoudsregels!$G147,IF(Onderhoudsregels!$H147="",G$4=Onderhoudsregels!$G147,MOD(G$4-Onderhoudsregels!$G147,Onderhoudsregels!$H147)=0)),ROUND(Onderhoudsregels!$M147*(1+prijsstijging)^MAX(0,G$4-prijspeil)*opslagfactor,0),""))</f>
      </c>
      <c r="H147" s="12">
        <f>IF(OR(Onderhoudsregels!$G147="",Onderhoudsregels!$M147=""),"",IF(AND(H$4&gt;=Onderhoudsregels!$G147,IF(Onderhoudsregels!$H147="",H$4=Onderhoudsregels!$G147,MOD(H$4-Onderhoudsregels!$G147,Onderhoudsregels!$H147)=0)),ROUND(Onderhoudsregels!$M147*(1+prijsstijging)^MAX(0,H$4-prijspeil)*opslagfactor,0),""))</f>
      </c>
      <c r="I147" s="12">
        <f>IF(OR(Onderhoudsregels!$G147="",Onderhoudsregels!$M147=""),"",IF(AND(I$4&gt;=Onderhoudsregels!$G147,IF(Onderhoudsregels!$H147="",I$4=Onderhoudsregels!$G147,MOD(I$4-Onderhoudsregels!$G147,Onderhoudsregels!$H147)=0)),ROUND(Onderhoudsregels!$M147*(1+prijsstijging)^MAX(0,I$4-prijspeil)*opslagfactor,0),""))</f>
      </c>
      <c r="J147" s="12">
        <f>IF(OR(Onderhoudsregels!$G147="",Onderhoudsregels!$M147=""),"",IF(AND(J$4&gt;=Onderhoudsregels!$G147,IF(Onderhoudsregels!$H147="",J$4=Onderhoudsregels!$G147,MOD(J$4-Onderhoudsregels!$G147,Onderhoudsregels!$H147)=0)),ROUND(Onderhoudsregels!$M147*(1+prijsstijging)^MAX(0,J$4-prijspeil)*opslagfactor,0),""))</f>
      </c>
      <c r="K147" s="12">
        <f>IF(OR(Onderhoudsregels!$G147="",Onderhoudsregels!$M147=""),"",IF(AND(K$4&gt;=Onderhoudsregels!$G147,IF(Onderhoudsregels!$H147="",K$4=Onderhoudsregels!$G147,MOD(K$4-Onderhoudsregels!$G147,Onderhoudsregels!$H147)=0)),ROUND(Onderhoudsregels!$M147*(1+prijsstijging)^MAX(0,K$4-prijspeil)*opslagfactor,0),""))</f>
      </c>
      <c r="L147" s="12">
        <f>IF(OR(Onderhoudsregels!$G147="",Onderhoudsregels!$M147=""),"",IF(AND(L$4&gt;=Onderhoudsregels!$G147,IF(Onderhoudsregels!$H147="",L$4=Onderhoudsregels!$G147,MOD(L$4-Onderhoudsregels!$G147,Onderhoudsregels!$H147)=0)),ROUND(Onderhoudsregels!$M147*(1+prijsstijging)^MAX(0,L$4-prijspeil)*opslagfactor,0),""))</f>
      </c>
      <c r="M147" s="12">
        <f>IF(OR(Onderhoudsregels!$G147="",Onderhoudsregels!$M147=""),"",IF(AND(M$4&gt;=Onderhoudsregels!$G147,IF(Onderhoudsregels!$H147="",M$4=Onderhoudsregels!$G147,MOD(M$4-Onderhoudsregels!$G147,Onderhoudsregels!$H147)=0)),ROUND(Onderhoudsregels!$M147*(1+prijsstijging)^MAX(0,M$4-prijspeil)*opslagfactor,0),""))</f>
      </c>
    </row>
    <row r="148">
      <c r="A148" s="11">
        <f>IF(Onderhoudsregels!$E148="","",Onderhoudsregels!$A148&amp;"")</f>
      </c>
      <c r="B148" s="11">
        <f>IF(Onderhoudsregels!$E148="","",Onderhoudsregels!$B148&amp;"")</f>
      </c>
      <c r="C148" s="11">
        <f>IF(Onderhoudsregels!$E148="","",Onderhoudsregels!$E148)</f>
      </c>
      <c r="D148" s="12">
        <f>IF(OR(Onderhoudsregels!$G148="",Onderhoudsregels!$M148=""),"",IF(AND(D$4&gt;=Onderhoudsregels!$G148,IF(Onderhoudsregels!$H148="",D$4=Onderhoudsregels!$G148,MOD(D$4-Onderhoudsregels!$G148,Onderhoudsregels!$H148)=0)),ROUND(Onderhoudsregels!$M148*(1+prijsstijging)^MAX(0,D$4-prijspeil)*opslagfactor,0),""))</f>
      </c>
      <c r="E148" s="12">
        <f>IF(OR(Onderhoudsregels!$G148="",Onderhoudsregels!$M148=""),"",IF(AND(E$4&gt;=Onderhoudsregels!$G148,IF(Onderhoudsregels!$H148="",E$4=Onderhoudsregels!$G148,MOD(E$4-Onderhoudsregels!$G148,Onderhoudsregels!$H148)=0)),ROUND(Onderhoudsregels!$M148*(1+prijsstijging)^MAX(0,E$4-prijspeil)*opslagfactor,0),""))</f>
      </c>
      <c r="F148" s="12">
        <f>IF(OR(Onderhoudsregels!$G148="",Onderhoudsregels!$M148=""),"",IF(AND(F$4&gt;=Onderhoudsregels!$G148,IF(Onderhoudsregels!$H148="",F$4=Onderhoudsregels!$G148,MOD(F$4-Onderhoudsregels!$G148,Onderhoudsregels!$H148)=0)),ROUND(Onderhoudsregels!$M148*(1+prijsstijging)^MAX(0,F$4-prijspeil)*opslagfactor,0),""))</f>
      </c>
      <c r="G148" s="12">
        <f>IF(OR(Onderhoudsregels!$G148="",Onderhoudsregels!$M148=""),"",IF(AND(G$4&gt;=Onderhoudsregels!$G148,IF(Onderhoudsregels!$H148="",G$4=Onderhoudsregels!$G148,MOD(G$4-Onderhoudsregels!$G148,Onderhoudsregels!$H148)=0)),ROUND(Onderhoudsregels!$M148*(1+prijsstijging)^MAX(0,G$4-prijspeil)*opslagfactor,0),""))</f>
      </c>
      <c r="H148" s="12">
        <f>IF(OR(Onderhoudsregels!$G148="",Onderhoudsregels!$M148=""),"",IF(AND(H$4&gt;=Onderhoudsregels!$G148,IF(Onderhoudsregels!$H148="",H$4=Onderhoudsregels!$G148,MOD(H$4-Onderhoudsregels!$G148,Onderhoudsregels!$H148)=0)),ROUND(Onderhoudsregels!$M148*(1+prijsstijging)^MAX(0,H$4-prijspeil)*opslagfactor,0),""))</f>
      </c>
      <c r="I148" s="12">
        <f>IF(OR(Onderhoudsregels!$G148="",Onderhoudsregels!$M148=""),"",IF(AND(I$4&gt;=Onderhoudsregels!$G148,IF(Onderhoudsregels!$H148="",I$4=Onderhoudsregels!$G148,MOD(I$4-Onderhoudsregels!$G148,Onderhoudsregels!$H148)=0)),ROUND(Onderhoudsregels!$M148*(1+prijsstijging)^MAX(0,I$4-prijspeil)*opslagfactor,0),""))</f>
      </c>
      <c r="J148" s="12">
        <f>IF(OR(Onderhoudsregels!$G148="",Onderhoudsregels!$M148=""),"",IF(AND(J$4&gt;=Onderhoudsregels!$G148,IF(Onderhoudsregels!$H148="",J$4=Onderhoudsregels!$G148,MOD(J$4-Onderhoudsregels!$G148,Onderhoudsregels!$H148)=0)),ROUND(Onderhoudsregels!$M148*(1+prijsstijging)^MAX(0,J$4-prijspeil)*opslagfactor,0),""))</f>
      </c>
      <c r="K148" s="12">
        <f>IF(OR(Onderhoudsregels!$G148="",Onderhoudsregels!$M148=""),"",IF(AND(K$4&gt;=Onderhoudsregels!$G148,IF(Onderhoudsregels!$H148="",K$4=Onderhoudsregels!$G148,MOD(K$4-Onderhoudsregels!$G148,Onderhoudsregels!$H148)=0)),ROUND(Onderhoudsregels!$M148*(1+prijsstijging)^MAX(0,K$4-prijspeil)*opslagfactor,0),""))</f>
      </c>
      <c r="L148" s="12">
        <f>IF(OR(Onderhoudsregels!$G148="",Onderhoudsregels!$M148=""),"",IF(AND(L$4&gt;=Onderhoudsregels!$G148,IF(Onderhoudsregels!$H148="",L$4=Onderhoudsregels!$G148,MOD(L$4-Onderhoudsregels!$G148,Onderhoudsregels!$H148)=0)),ROUND(Onderhoudsregels!$M148*(1+prijsstijging)^MAX(0,L$4-prijspeil)*opslagfactor,0),""))</f>
      </c>
      <c r="M148" s="12">
        <f>IF(OR(Onderhoudsregels!$G148="",Onderhoudsregels!$M148=""),"",IF(AND(M$4&gt;=Onderhoudsregels!$G148,IF(Onderhoudsregels!$H148="",M$4=Onderhoudsregels!$G148,MOD(M$4-Onderhoudsregels!$G148,Onderhoudsregels!$H148)=0)),ROUND(Onderhoudsregels!$M148*(1+prijsstijging)^MAX(0,M$4-prijspeil)*opslagfactor,0),""))</f>
      </c>
    </row>
    <row r="149">
      <c r="A149" s="11">
        <f>IF(Onderhoudsregels!$E149="","",Onderhoudsregels!$A149&amp;"")</f>
      </c>
      <c r="B149" s="11">
        <f>IF(Onderhoudsregels!$E149="","",Onderhoudsregels!$B149&amp;"")</f>
      </c>
      <c r="C149" s="11">
        <f>IF(Onderhoudsregels!$E149="","",Onderhoudsregels!$E149)</f>
      </c>
      <c r="D149" s="12">
        <f>IF(OR(Onderhoudsregels!$G149="",Onderhoudsregels!$M149=""),"",IF(AND(D$4&gt;=Onderhoudsregels!$G149,IF(Onderhoudsregels!$H149="",D$4=Onderhoudsregels!$G149,MOD(D$4-Onderhoudsregels!$G149,Onderhoudsregels!$H149)=0)),ROUND(Onderhoudsregels!$M149*(1+prijsstijging)^MAX(0,D$4-prijspeil)*opslagfactor,0),""))</f>
      </c>
      <c r="E149" s="12">
        <f>IF(OR(Onderhoudsregels!$G149="",Onderhoudsregels!$M149=""),"",IF(AND(E$4&gt;=Onderhoudsregels!$G149,IF(Onderhoudsregels!$H149="",E$4=Onderhoudsregels!$G149,MOD(E$4-Onderhoudsregels!$G149,Onderhoudsregels!$H149)=0)),ROUND(Onderhoudsregels!$M149*(1+prijsstijging)^MAX(0,E$4-prijspeil)*opslagfactor,0),""))</f>
      </c>
      <c r="F149" s="12">
        <f>IF(OR(Onderhoudsregels!$G149="",Onderhoudsregels!$M149=""),"",IF(AND(F$4&gt;=Onderhoudsregels!$G149,IF(Onderhoudsregels!$H149="",F$4=Onderhoudsregels!$G149,MOD(F$4-Onderhoudsregels!$G149,Onderhoudsregels!$H149)=0)),ROUND(Onderhoudsregels!$M149*(1+prijsstijging)^MAX(0,F$4-prijspeil)*opslagfactor,0),""))</f>
      </c>
      <c r="G149" s="12">
        <f>IF(OR(Onderhoudsregels!$G149="",Onderhoudsregels!$M149=""),"",IF(AND(G$4&gt;=Onderhoudsregels!$G149,IF(Onderhoudsregels!$H149="",G$4=Onderhoudsregels!$G149,MOD(G$4-Onderhoudsregels!$G149,Onderhoudsregels!$H149)=0)),ROUND(Onderhoudsregels!$M149*(1+prijsstijging)^MAX(0,G$4-prijspeil)*opslagfactor,0),""))</f>
      </c>
      <c r="H149" s="12">
        <f>IF(OR(Onderhoudsregels!$G149="",Onderhoudsregels!$M149=""),"",IF(AND(H$4&gt;=Onderhoudsregels!$G149,IF(Onderhoudsregels!$H149="",H$4=Onderhoudsregels!$G149,MOD(H$4-Onderhoudsregels!$G149,Onderhoudsregels!$H149)=0)),ROUND(Onderhoudsregels!$M149*(1+prijsstijging)^MAX(0,H$4-prijspeil)*opslagfactor,0),""))</f>
      </c>
      <c r="I149" s="12">
        <f>IF(OR(Onderhoudsregels!$G149="",Onderhoudsregels!$M149=""),"",IF(AND(I$4&gt;=Onderhoudsregels!$G149,IF(Onderhoudsregels!$H149="",I$4=Onderhoudsregels!$G149,MOD(I$4-Onderhoudsregels!$G149,Onderhoudsregels!$H149)=0)),ROUND(Onderhoudsregels!$M149*(1+prijsstijging)^MAX(0,I$4-prijspeil)*opslagfactor,0),""))</f>
      </c>
      <c r="J149" s="12">
        <f>IF(OR(Onderhoudsregels!$G149="",Onderhoudsregels!$M149=""),"",IF(AND(J$4&gt;=Onderhoudsregels!$G149,IF(Onderhoudsregels!$H149="",J$4=Onderhoudsregels!$G149,MOD(J$4-Onderhoudsregels!$G149,Onderhoudsregels!$H149)=0)),ROUND(Onderhoudsregels!$M149*(1+prijsstijging)^MAX(0,J$4-prijspeil)*opslagfactor,0),""))</f>
      </c>
      <c r="K149" s="12">
        <f>IF(OR(Onderhoudsregels!$G149="",Onderhoudsregels!$M149=""),"",IF(AND(K$4&gt;=Onderhoudsregels!$G149,IF(Onderhoudsregels!$H149="",K$4=Onderhoudsregels!$G149,MOD(K$4-Onderhoudsregels!$G149,Onderhoudsregels!$H149)=0)),ROUND(Onderhoudsregels!$M149*(1+prijsstijging)^MAX(0,K$4-prijspeil)*opslagfactor,0),""))</f>
      </c>
      <c r="L149" s="12">
        <f>IF(OR(Onderhoudsregels!$G149="",Onderhoudsregels!$M149=""),"",IF(AND(L$4&gt;=Onderhoudsregels!$G149,IF(Onderhoudsregels!$H149="",L$4=Onderhoudsregels!$G149,MOD(L$4-Onderhoudsregels!$G149,Onderhoudsregels!$H149)=0)),ROUND(Onderhoudsregels!$M149*(1+prijsstijging)^MAX(0,L$4-prijspeil)*opslagfactor,0),""))</f>
      </c>
      <c r="M149" s="12">
        <f>IF(OR(Onderhoudsregels!$G149="",Onderhoudsregels!$M149=""),"",IF(AND(M$4&gt;=Onderhoudsregels!$G149,IF(Onderhoudsregels!$H149="",M$4=Onderhoudsregels!$G149,MOD(M$4-Onderhoudsregels!$G149,Onderhoudsregels!$H149)=0)),ROUND(Onderhoudsregels!$M149*(1+prijsstijging)^MAX(0,M$4-prijspeil)*opslagfactor,0),""))</f>
      </c>
    </row>
    <row r="150">
      <c r="A150" s="11">
        <f>IF(Onderhoudsregels!$E150="","",Onderhoudsregels!$A150&amp;"")</f>
      </c>
      <c r="B150" s="11">
        <f>IF(Onderhoudsregels!$E150="","",Onderhoudsregels!$B150&amp;"")</f>
      </c>
      <c r="C150" s="11">
        <f>IF(Onderhoudsregels!$E150="","",Onderhoudsregels!$E150)</f>
      </c>
      <c r="D150" s="12">
        <f>IF(OR(Onderhoudsregels!$G150="",Onderhoudsregels!$M150=""),"",IF(AND(D$4&gt;=Onderhoudsregels!$G150,IF(Onderhoudsregels!$H150="",D$4=Onderhoudsregels!$G150,MOD(D$4-Onderhoudsregels!$G150,Onderhoudsregels!$H150)=0)),ROUND(Onderhoudsregels!$M150*(1+prijsstijging)^MAX(0,D$4-prijspeil)*opslagfactor,0),""))</f>
      </c>
      <c r="E150" s="12">
        <f>IF(OR(Onderhoudsregels!$G150="",Onderhoudsregels!$M150=""),"",IF(AND(E$4&gt;=Onderhoudsregels!$G150,IF(Onderhoudsregels!$H150="",E$4=Onderhoudsregels!$G150,MOD(E$4-Onderhoudsregels!$G150,Onderhoudsregels!$H150)=0)),ROUND(Onderhoudsregels!$M150*(1+prijsstijging)^MAX(0,E$4-prijspeil)*opslagfactor,0),""))</f>
      </c>
      <c r="F150" s="12">
        <f>IF(OR(Onderhoudsregels!$G150="",Onderhoudsregels!$M150=""),"",IF(AND(F$4&gt;=Onderhoudsregels!$G150,IF(Onderhoudsregels!$H150="",F$4=Onderhoudsregels!$G150,MOD(F$4-Onderhoudsregels!$G150,Onderhoudsregels!$H150)=0)),ROUND(Onderhoudsregels!$M150*(1+prijsstijging)^MAX(0,F$4-prijspeil)*opslagfactor,0),""))</f>
      </c>
      <c r="G150" s="12">
        <f>IF(OR(Onderhoudsregels!$G150="",Onderhoudsregels!$M150=""),"",IF(AND(G$4&gt;=Onderhoudsregels!$G150,IF(Onderhoudsregels!$H150="",G$4=Onderhoudsregels!$G150,MOD(G$4-Onderhoudsregels!$G150,Onderhoudsregels!$H150)=0)),ROUND(Onderhoudsregels!$M150*(1+prijsstijging)^MAX(0,G$4-prijspeil)*opslagfactor,0),""))</f>
      </c>
      <c r="H150" s="12">
        <f>IF(OR(Onderhoudsregels!$G150="",Onderhoudsregels!$M150=""),"",IF(AND(H$4&gt;=Onderhoudsregels!$G150,IF(Onderhoudsregels!$H150="",H$4=Onderhoudsregels!$G150,MOD(H$4-Onderhoudsregels!$G150,Onderhoudsregels!$H150)=0)),ROUND(Onderhoudsregels!$M150*(1+prijsstijging)^MAX(0,H$4-prijspeil)*opslagfactor,0),""))</f>
      </c>
      <c r="I150" s="12">
        <f>IF(OR(Onderhoudsregels!$G150="",Onderhoudsregels!$M150=""),"",IF(AND(I$4&gt;=Onderhoudsregels!$G150,IF(Onderhoudsregels!$H150="",I$4=Onderhoudsregels!$G150,MOD(I$4-Onderhoudsregels!$G150,Onderhoudsregels!$H150)=0)),ROUND(Onderhoudsregels!$M150*(1+prijsstijging)^MAX(0,I$4-prijspeil)*opslagfactor,0),""))</f>
      </c>
      <c r="J150" s="12">
        <f>IF(OR(Onderhoudsregels!$G150="",Onderhoudsregels!$M150=""),"",IF(AND(J$4&gt;=Onderhoudsregels!$G150,IF(Onderhoudsregels!$H150="",J$4=Onderhoudsregels!$G150,MOD(J$4-Onderhoudsregels!$G150,Onderhoudsregels!$H150)=0)),ROUND(Onderhoudsregels!$M150*(1+prijsstijging)^MAX(0,J$4-prijspeil)*opslagfactor,0),""))</f>
      </c>
      <c r="K150" s="12">
        <f>IF(OR(Onderhoudsregels!$G150="",Onderhoudsregels!$M150=""),"",IF(AND(K$4&gt;=Onderhoudsregels!$G150,IF(Onderhoudsregels!$H150="",K$4=Onderhoudsregels!$G150,MOD(K$4-Onderhoudsregels!$G150,Onderhoudsregels!$H150)=0)),ROUND(Onderhoudsregels!$M150*(1+prijsstijging)^MAX(0,K$4-prijspeil)*opslagfactor,0),""))</f>
      </c>
      <c r="L150" s="12">
        <f>IF(OR(Onderhoudsregels!$G150="",Onderhoudsregels!$M150=""),"",IF(AND(L$4&gt;=Onderhoudsregels!$G150,IF(Onderhoudsregels!$H150="",L$4=Onderhoudsregels!$G150,MOD(L$4-Onderhoudsregels!$G150,Onderhoudsregels!$H150)=0)),ROUND(Onderhoudsregels!$M150*(1+prijsstijging)^MAX(0,L$4-prijspeil)*opslagfactor,0),""))</f>
      </c>
      <c r="M150" s="12">
        <f>IF(OR(Onderhoudsregels!$G150="",Onderhoudsregels!$M150=""),"",IF(AND(M$4&gt;=Onderhoudsregels!$G150,IF(Onderhoudsregels!$H150="",M$4=Onderhoudsregels!$G150,MOD(M$4-Onderhoudsregels!$G150,Onderhoudsregels!$H150)=0)),ROUND(Onderhoudsregels!$M150*(1+prijsstijging)^MAX(0,M$4-prijspeil)*opslagfactor,0),""))</f>
      </c>
    </row>
    <row r="151">
      <c r="A151" s="11">
        <f>IF(Onderhoudsregels!$E151="","",Onderhoudsregels!$A151&amp;"")</f>
      </c>
      <c r="B151" s="11">
        <f>IF(Onderhoudsregels!$E151="","",Onderhoudsregels!$B151&amp;"")</f>
      </c>
      <c r="C151" s="11">
        <f>IF(Onderhoudsregels!$E151="","",Onderhoudsregels!$E151)</f>
      </c>
      <c r="D151" s="12">
        <f>IF(OR(Onderhoudsregels!$G151="",Onderhoudsregels!$M151=""),"",IF(AND(D$4&gt;=Onderhoudsregels!$G151,IF(Onderhoudsregels!$H151="",D$4=Onderhoudsregels!$G151,MOD(D$4-Onderhoudsregels!$G151,Onderhoudsregels!$H151)=0)),ROUND(Onderhoudsregels!$M151*(1+prijsstijging)^MAX(0,D$4-prijspeil)*opslagfactor,0),""))</f>
      </c>
      <c r="E151" s="12">
        <f>IF(OR(Onderhoudsregels!$G151="",Onderhoudsregels!$M151=""),"",IF(AND(E$4&gt;=Onderhoudsregels!$G151,IF(Onderhoudsregels!$H151="",E$4=Onderhoudsregels!$G151,MOD(E$4-Onderhoudsregels!$G151,Onderhoudsregels!$H151)=0)),ROUND(Onderhoudsregels!$M151*(1+prijsstijging)^MAX(0,E$4-prijspeil)*opslagfactor,0),""))</f>
      </c>
      <c r="F151" s="12">
        <f>IF(OR(Onderhoudsregels!$G151="",Onderhoudsregels!$M151=""),"",IF(AND(F$4&gt;=Onderhoudsregels!$G151,IF(Onderhoudsregels!$H151="",F$4=Onderhoudsregels!$G151,MOD(F$4-Onderhoudsregels!$G151,Onderhoudsregels!$H151)=0)),ROUND(Onderhoudsregels!$M151*(1+prijsstijging)^MAX(0,F$4-prijspeil)*opslagfactor,0),""))</f>
      </c>
      <c r="G151" s="12">
        <f>IF(OR(Onderhoudsregels!$G151="",Onderhoudsregels!$M151=""),"",IF(AND(G$4&gt;=Onderhoudsregels!$G151,IF(Onderhoudsregels!$H151="",G$4=Onderhoudsregels!$G151,MOD(G$4-Onderhoudsregels!$G151,Onderhoudsregels!$H151)=0)),ROUND(Onderhoudsregels!$M151*(1+prijsstijging)^MAX(0,G$4-prijspeil)*opslagfactor,0),""))</f>
      </c>
      <c r="H151" s="12">
        <f>IF(OR(Onderhoudsregels!$G151="",Onderhoudsregels!$M151=""),"",IF(AND(H$4&gt;=Onderhoudsregels!$G151,IF(Onderhoudsregels!$H151="",H$4=Onderhoudsregels!$G151,MOD(H$4-Onderhoudsregels!$G151,Onderhoudsregels!$H151)=0)),ROUND(Onderhoudsregels!$M151*(1+prijsstijging)^MAX(0,H$4-prijspeil)*opslagfactor,0),""))</f>
      </c>
      <c r="I151" s="12">
        <f>IF(OR(Onderhoudsregels!$G151="",Onderhoudsregels!$M151=""),"",IF(AND(I$4&gt;=Onderhoudsregels!$G151,IF(Onderhoudsregels!$H151="",I$4=Onderhoudsregels!$G151,MOD(I$4-Onderhoudsregels!$G151,Onderhoudsregels!$H151)=0)),ROUND(Onderhoudsregels!$M151*(1+prijsstijging)^MAX(0,I$4-prijspeil)*opslagfactor,0),""))</f>
      </c>
      <c r="J151" s="12">
        <f>IF(OR(Onderhoudsregels!$G151="",Onderhoudsregels!$M151=""),"",IF(AND(J$4&gt;=Onderhoudsregels!$G151,IF(Onderhoudsregels!$H151="",J$4=Onderhoudsregels!$G151,MOD(J$4-Onderhoudsregels!$G151,Onderhoudsregels!$H151)=0)),ROUND(Onderhoudsregels!$M151*(1+prijsstijging)^MAX(0,J$4-prijspeil)*opslagfactor,0),""))</f>
      </c>
      <c r="K151" s="12">
        <f>IF(OR(Onderhoudsregels!$G151="",Onderhoudsregels!$M151=""),"",IF(AND(K$4&gt;=Onderhoudsregels!$G151,IF(Onderhoudsregels!$H151="",K$4=Onderhoudsregels!$G151,MOD(K$4-Onderhoudsregels!$G151,Onderhoudsregels!$H151)=0)),ROUND(Onderhoudsregels!$M151*(1+prijsstijging)^MAX(0,K$4-prijspeil)*opslagfactor,0),""))</f>
      </c>
      <c r="L151" s="12">
        <f>IF(OR(Onderhoudsregels!$G151="",Onderhoudsregels!$M151=""),"",IF(AND(L$4&gt;=Onderhoudsregels!$G151,IF(Onderhoudsregels!$H151="",L$4=Onderhoudsregels!$G151,MOD(L$4-Onderhoudsregels!$G151,Onderhoudsregels!$H151)=0)),ROUND(Onderhoudsregels!$M151*(1+prijsstijging)^MAX(0,L$4-prijspeil)*opslagfactor,0),""))</f>
      </c>
      <c r="M151" s="12">
        <f>IF(OR(Onderhoudsregels!$G151="",Onderhoudsregels!$M151=""),"",IF(AND(M$4&gt;=Onderhoudsregels!$G151,IF(Onderhoudsregels!$H151="",M$4=Onderhoudsregels!$G151,MOD(M$4-Onderhoudsregels!$G151,Onderhoudsregels!$H151)=0)),ROUND(Onderhoudsregels!$M151*(1+prijsstijging)^MAX(0,M$4-prijspeil)*opslagfactor,0),""))</f>
      </c>
    </row>
    <row r="152">
      <c r="A152" s="11">
        <f>IF(Onderhoudsregels!$E152="","",Onderhoudsregels!$A152&amp;"")</f>
      </c>
      <c r="B152" s="11">
        <f>IF(Onderhoudsregels!$E152="","",Onderhoudsregels!$B152&amp;"")</f>
      </c>
      <c r="C152" s="11">
        <f>IF(Onderhoudsregels!$E152="","",Onderhoudsregels!$E152)</f>
      </c>
      <c r="D152" s="12">
        <f>IF(OR(Onderhoudsregels!$G152="",Onderhoudsregels!$M152=""),"",IF(AND(D$4&gt;=Onderhoudsregels!$G152,IF(Onderhoudsregels!$H152="",D$4=Onderhoudsregels!$G152,MOD(D$4-Onderhoudsregels!$G152,Onderhoudsregels!$H152)=0)),ROUND(Onderhoudsregels!$M152*(1+prijsstijging)^MAX(0,D$4-prijspeil)*opslagfactor,0),""))</f>
      </c>
      <c r="E152" s="12">
        <f>IF(OR(Onderhoudsregels!$G152="",Onderhoudsregels!$M152=""),"",IF(AND(E$4&gt;=Onderhoudsregels!$G152,IF(Onderhoudsregels!$H152="",E$4=Onderhoudsregels!$G152,MOD(E$4-Onderhoudsregels!$G152,Onderhoudsregels!$H152)=0)),ROUND(Onderhoudsregels!$M152*(1+prijsstijging)^MAX(0,E$4-prijspeil)*opslagfactor,0),""))</f>
      </c>
      <c r="F152" s="12">
        <f>IF(OR(Onderhoudsregels!$G152="",Onderhoudsregels!$M152=""),"",IF(AND(F$4&gt;=Onderhoudsregels!$G152,IF(Onderhoudsregels!$H152="",F$4=Onderhoudsregels!$G152,MOD(F$4-Onderhoudsregels!$G152,Onderhoudsregels!$H152)=0)),ROUND(Onderhoudsregels!$M152*(1+prijsstijging)^MAX(0,F$4-prijspeil)*opslagfactor,0),""))</f>
      </c>
      <c r="G152" s="12">
        <f>IF(OR(Onderhoudsregels!$G152="",Onderhoudsregels!$M152=""),"",IF(AND(G$4&gt;=Onderhoudsregels!$G152,IF(Onderhoudsregels!$H152="",G$4=Onderhoudsregels!$G152,MOD(G$4-Onderhoudsregels!$G152,Onderhoudsregels!$H152)=0)),ROUND(Onderhoudsregels!$M152*(1+prijsstijging)^MAX(0,G$4-prijspeil)*opslagfactor,0),""))</f>
      </c>
      <c r="H152" s="12">
        <f>IF(OR(Onderhoudsregels!$G152="",Onderhoudsregels!$M152=""),"",IF(AND(H$4&gt;=Onderhoudsregels!$G152,IF(Onderhoudsregels!$H152="",H$4=Onderhoudsregels!$G152,MOD(H$4-Onderhoudsregels!$G152,Onderhoudsregels!$H152)=0)),ROUND(Onderhoudsregels!$M152*(1+prijsstijging)^MAX(0,H$4-prijspeil)*opslagfactor,0),""))</f>
      </c>
      <c r="I152" s="12">
        <f>IF(OR(Onderhoudsregels!$G152="",Onderhoudsregels!$M152=""),"",IF(AND(I$4&gt;=Onderhoudsregels!$G152,IF(Onderhoudsregels!$H152="",I$4=Onderhoudsregels!$G152,MOD(I$4-Onderhoudsregels!$G152,Onderhoudsregels!$H152)=0)),ROUND(Onderhoudsregels!$M152*(1+prijsstijging)^MAX(0,I$4-prijspeil)*opslagfactor,0),""))</f>
      </c>
      <c r="J152" s="12">
        <f>IF(OR(Onderhoudsregels!$G152="",Onderhoudsregels!$M152=""),"",IF(AND(J$4&gt;=Onderhoudsregels!$G152,IF(Onderhoudsregels!$H152="",J$4=Onderhoudsregels!$G152,MOD(J$4-Onderhoudsregels!$G152,Onderhoudsregels!$H152)=0)),ROUND(Onderhoudsregels!$M152*(1+prijsstijging)^MAX(0,J$4-prijspeil)*opslagfactor,0),""))</f>
      </c>
      <c r="K152" s="12">
        <f>IF(OR(Onderhoudsregels!$G152="",Onderhoudsregels!$M152=""),"",IF(AND(K$4&gt;=Onderhoudsregels!$G152,IF(Onderhoudsregels!$H152="",K$4=Onderhoudsregels!$G152,MOD(K$4-Onderhoudsregels!$G152,Onderhoudsregels!$H152)=0)),ROUND(Onderhoudsregels!$M152*(1+prijsstijging)^MAX(0,K$4-prijspeil)*opslagfactor,0),""))</f>
      </c>
      <c r="L152" s="12">
        <f>IF(OR(Onderhoudsregels!$G152="",Onderhoudsregels!$M152=""),"",IF(AND(L$4&gt;=Onderhoudsregels!$G152,IF(Onderhoudsregels!$H152="",L$4=Onderhoudsregels!$G152,MOD(L$4-Onderhoudsregels!$G152,Onderhoudsregels!$H152)=0)),ROUND(Onderhoudsregels!$M152*(1+prijsstijging)^MAX(0,L$4-prijspeil)*opslagfactor,0),""))</f>
      </c>
      <c r="M152" s="12">
        <f>IF(OR(Onderhoudsregels!$G152="",Onderhoudsregels!$M152=""),"",IF(AND(M$4&gt;=Onderhoudsregels!$G152,IF(Onderhoudsregels!$H152="",M$4=Onderhoudsregels!$G152,MOD(M$4-Onderhoudsregels!$G152,Onderhoudsregels!$H152)=0)),ROUND(Onderhoudsregels!$M152*(1+prijsstijging)^MAX(0,M$4-prijspeil)*opslagfactor,0),""))</f>
      </c>
    </row>
    <row r="153">
      <c r="A153" s="11">
        <f>IF(Onderhoudsregels!$E153="","",Onderhoudsregels!$A153&amp;"")</f>
      </c>
      <c r="B153" s="11">
        <f>IF(Onderhoudsregels!$E153="","",Onderhoudsregels!$B153&amp;"")</f>
      </c>
      <c r="C153" s="11">
        <f>IF(Onderhoudsregels!$E153="","",Onderhoudsregels!$E153)</f>
      </c>
      <c r="D153" s="12">
        <f>IF(OR(Onderhoudsregels!$G153="",Onderhoudsregels!$M153=""),"",IF(AND(D$4&gt;=Onderhoudsregels!$G153,IF(Onderhoudsregels!$H153="",D$4=Onderhoudsregels!$G153,MOD(D$4-Onderhoudsregels!$G153,Onderhoudsregels!$H153)=0)),ROUND(Onderhoudsregels!$M153*(1+prijsstijging)^MAX(0,D$4-prijspeil)*opslagfactor,0),""))</f>
      </c>
      <c r="E153" s="12">
        <f>IF(OR(Onderhoudsregels!$G153="",Onderhoudsregels!$M153=""),"",IF(AND(E$4&gt;=Onderhoudsregels!$G153,IF(Onderhoudsregels!$H153="",E$4=Onderhoudsregels!$G153,MOD(E$4-Onderhoudsregels!$G153,Onderhoudsregels!$H153)=0)),ROUND(Onderhoudsregels!$M153*(1+prijsstijging)^MAX(0,E$4-prijspeil)*opslagfactor,0),""))</f>
      </c>
      <c r="F153" s="12">
        <f>IF(OR(Onderhoudsregels!$G153="",Onderhoudsregels!$M153=""),"",IF(AND(F$4&gt;=Onderhoudsregels!$G153,IF(Onderhoudsregels!$H153="",F$4=Onderhoudsregels!$G153,MOD(F$4-Onderhoudsregels!$G153,Onderhoudsregels!$H153)=0)),ROUND(Onderhoudsregels!$M153*(1+prijsstijging)^MAX(0,F$4-prijspeil)*opslagfactor,0),""))</f>
      </c>
      <c r="G153" s="12">
        <f>IF(OR(Onderhoudsregels!$G153="",Onderhoudsregels!$M153=""),"",IF(AND(G$4&gt;=Onderhoudsregels!$G153,IF(Onderhoudsregels!$H153="",G$4=Onderhoudsregels!$G153,MOD(G$4-Onderhoudsregels!$G153,Onderhoudsregels!$H153)=0)),ROUND(Onderhoudsregels!$M153*(1+prijsstijging)^MAX(0,G$4-prijspeil)*opslagfactor,0),""))</f>
      </c>
      <c r="H153" s="12">
        <f>IF(OR(Onderhoudsregels!$G153="",Onderhoudsregels!$M153=""),"",IF(AND(H$4&gt;=Onderhoudsregels!$G153,IF(Onderhoudsregels!$H153="",H$4=Onderhoudsregels!$G153,MOD(H$4-Onderhoudsregels!$G153,Onderhoudsregels!$H153)=0)),ROUND(Onderhoudsregels!$M153*(1+prijsstijging)^MAX(0,H$4-prijspeil)*opslagfactor,0),""))</f>
      </c>
      <c r="I153" s="12">
        <f>IF(OR(Onderhoudsregels!$G153="",Onderhoudsregels!$M153=""),"",IF(AND(I$4&gt;=Onderhoudsregels!$G153,IF(Onderhoudsregels!$H153="",I$4=Onderhoudsregels!$G153,MOD(I$4-Onderhoudsregels!$G153,Onderhoudsregels!$H153)=0)),ROUND(Onderhoudsregels!$M153*(1+prijsstijging)^MAX(0,I$4-prijspeil)*opslagfactor,0),""))</f>
      </c>
      <c r="J153" s="12">
        <f>IF(OR(Onderhoudsregels!$G153="",Onderhoudsregels!$M153=""),"",IF(AND(J$4&gt;=Onderhoudsregels!$G153,IF(Onderhoudsregels!$H153="",J$4=Onderhoudsregels!$G153,MOD(J$4-Onderhoudsregels!$G153,Onderhoudsregels!$H153)=0)),ROUND(Onderhoudsregels!$M153*(1+prijsstijging)^MAX(0,J$4-prijspeil)*opslagfactor,0),""))</f>
      </c>
      <c r="K153" s="12">
        <f>IF(OR(Onderhoudsregels!$G153="",Onderhoudsregels!$M153=""),"",IF(AND(K$4&gt;=Onderhoudsregels!$G153,IF(Onderhoudsregels!$H153="",K$4=Onderhoudsregels!$G153,MOD(K$4-Onderhoudsregels!$G153,Onderhoudsregels!$H153)=0)),ROUND(Onderhoudsregels!$M153*(1+prijsstijging)^MAX(0,K$4-prijspeil)*opslagfactor,0),""))</f>
      </c>
      <c r="L153" s="12">
        <f>IF(OR(Onderhoudsregels!$G153="",Onderhoudsregels!$M153=""),"",IF(AND(L$4&gt;=Onderhoudsregels!$G153,IF(Onderhoudsregels!$H153="",L$4=Onderhoudsregels!$G153,MOD(L$4-Onderhoudsregels!$G153,Onderhoudsregels!$H153)=0)),ROUND(Onderhoudsregels!$M153*(1+prijsstijging)^MAX(0,L$4-prijspeil)*opslagfactor,0),""))</f>
      </c>
      <c r="M153" s="12">
        <f>IF(OR(Onderhoudsregels!$G153="",Onderhoudsregels!$M153=""),"",IF(AND(M$4&gt;=Onderhoudsregels!$G153,IF(Onderhoudsregels!$H153="",M$4=Onderhoudsregels!$G153,MOD(M$4-Onderhoudsregels!$G153,Onderhoudsregels!$H153)=0)),ROUND(Onderhoudsregels!$M153*(1+prijsstijging)^MAX(0,M$4-prijspeil)*opslagfactor,0),""))</f>
      </c>
    </row>
    <row r="154">
      <c r="A154" s="11">
        <f>IF(Onderhoudsregels!$E154="","",Onderhoudsregels!$A154&amp;"")</f>
      </c>
      <c r="B154" s="11">
        <f>IF(Onderhoudsregels!$E154="","",Onderhoudsregels!$B154&amp;"")</f>
      </c>
      <c r="C154" s="11">
        <f>IF(Onderhoudsregels!$E154="","",Onderhoudsregels!$E154)</f>
      </c>
      <c r="D154" s="12">
        <f>IF(OR(Onderhoudsregels!$G154="",Onderhoudsregels!$M154=""),"",IF(AND(D$4&gt;=Onderhoudsregels!$G154,IF(Onderhoudsregels!$H154="",D$4=Onderhoudsregels!$G154,MOD(D$4-Onderhoudsregels!$G154,Onderhoudsregels!$H154)=0)),ROUND(Onderhoudsregels!$M154*(1+prijsstijging)^MAX(0,D$4-prijspeil)*opslagfactor,0),""))</f>
      </c>
      <c r="E154" s="12">
        <f>IF(OR(Onderhoudsregels!$G154="",Onderhoudsregels!$M154=""),"",IF(AND(E$4&gt;=Onderhoudsregels!$G154,IF(Onderhoudsregels!$H154="",E$4=Onderhoudsregels!$G154,MOD(E$4-Onderhoudsregels!$G154,Onderhoudsregels!$H154)=0)),ROUND(Onderhoudsregels!$M154*(1+prijsstijging)^MAX(0,E$4-prijspeil)*opslagfactor,0),""))</f>
      </c>
      <c r="F154" s="12">
        <f>IF(OR(Onderhoudsregels!$G154="",Onderhoudsregels!$M154=""),"",IF(AND(F$4&gt;=Onderhoudsregels!$G154,IF(Onderhoudsregels!$H154="",F$4=Onderhoudsregels!$G154,MOD(F$4-Onderhoudsregels!$G154,Onderhoudsregels!$H154)=0)),ROUND(Onderhoudsregels!$M154*(1+prijsstijging)^MAX(0,F$4-prijspeil)*opslagfactor,0),""))</f>
      </c>
      <c r="G154" s="12">
        <f>IF(OR(Onderhoudsregels!$G154="",Onderhoudsregels!$M154=""),"",IF(AND(G$4&gt;=Onderhoudsregels!$G154,IF(Onderhoudsregels!$H154="",G$4=Onderhoudsregels!$G154,MOD(G$4-Onderhoudsregels!$G154,Onderhoudsregels!$H154)=0)),ROUND(Onderhoudsregels!$M154*(1+prijsstijging)^MAX(0,G$4-prijspeil)*opslagfactor,0),""))</f>
      </c>
      <c r="H154" s="12">
        <f>IF(OR(Onderhoudsregels!$G154="",Onderhoudsregels!$M154=""),"",IF(AND(H$4&gt;=Onderhoudsregels!$G154,IF(Onderhoudsregels!$H154="",H$4=Onderhoudsregels!$G154,MOD(H$4-Onderhoudsregels!$G154,Onderhoudsregels!$H154)=0)),ROUND(Onderhoudsregels!$M154*(1+prijsstijging)^MAX(0,H$4-prijspeil)*opslagfactor,0),""))</f>
      </c>
      <c r="I154" s="12">
        <f>IF(OR(Onderhoudsregels!$G154="",Onderhoudsregels!$M154=""),"",IF(AND(I$4&gt;=Onderhoudsregels!$G154,IF(Onderhoudsregels!$H154="",I$4=Onderhoudsregels!$G154,MOD(I$4-Onderhoudsregels!$G154,Onderhoudsregels!$H154)=0)),ROUND(Onderhoudsregels!$M154*(1+prijsstijging)^MAX(0,I$4-prijspeil)*opslagfactor,0),""))</f>
      </c>
      <c r="J154" s="12">
        <f>IF(OR(Onderhoudsregels!$G154="",Onderhoudsregels!$M154=""),"",IF(AND(J$4&gt;=Onderhoudsregels!$G154,IF(Onderhoudsregels!$H154="",J$4=Onderhoudsregels!$G154,MOD(J$4-Onderhoudsregels!$G154,Onderhoudsregels!$H154)=0)),ROUND(Onderhoudsregels!$M154*(1+prijsstijging)^MAX(0,J$4-prijspeil)*opslagfactor,0),""))</f>
      </c>
      <c r="K154" s="12">
        <f>IF(OR(Onderhoudsregels!$G154="",Onderhoudsregels!$M154=""),"",IF(AND(K$4&gt;=Onderhoudsregels!$G154,IF(Onderhoudsregels!$H154="",K$4=Onderhoudsregels!$G154,MOD(K$4-Onderhoudsregels!$G154,Onderhoudsregels!$H154)=0)),ROUND(Onderhoudsregels!$M154*(1+prijsstijging)^MAX(0,K$4-prijspeil)*opslagfactor,0),""))</f>
      </c>
      <c r="L154" s="12">
        <f>IF(OR(Onderhoudsregels!$G154="",Onderhoudsregels!$M154=""),"",IF(AND(L$4&gt;=Onderhoudsregels!$G154,IF(Onderhoudsregels!$H154="",L$4=Onderhoudsregels!$G154,MOD(L$4-Onderhoudsregels!$G154,Onderhoudsregels!$H154)=0)),ROUND(Onderhoudsregels!$M154*(1+prijsstijging)^MAX(0,L$4-prijspeil)*opslagfactor,0),""))</f>
      </c>
      <c r="M154" s="12">
        <f>IF(OR(Onderhoudsregels!$G154="",Onderhoudsregels!$M154=""),"",IF(AND(M$4&gt;=Onderhoudsregels!$G154,IF(Onderhoudsregels!$H154="",M$4=Onderhoudsregels!$G154,MOD(M$4-Onderhoudsregels!$G154,Onderhoudsregels!$H154)=0)),ROUND(Onderhoudsregels!$M154*(1+prijsstijging)^MAX(0,M$4-prijspeil)*opslagfactor,0),""))</f>
      </c>
    </row>
    <row r="155">
      <c r="A155" s="11">
        <f>IF(Onderhoudsregels!$E155="","",Onderhoudsregels!$A155&amp;"")</f>
      </c>
      <c r="B155" s="11">
        <f>IF(Onderhoudsregels!$E155="","",Onderhoudsregels!$B155&amp;"")</f>
      </c>
      <c r="C155" s="11">
        <f>IF(Onderhoudsregels!$E155="","",Onderhoudsregels!$E155)</f>
      </c>
      <c r="D155" s="12">
        <f>IF(OR(Onderhoudsregels!$G155="",Onderhoudsregels!$M155=""),"",IF(AND(D$4&gt;=Onderhoudsregels!$G155,IF(Onderhoudsregels!$H155="",D$4=Onderhoudsregels!$G155,MOD(D$4-Onderhoudsregels!$G155,Onderhoudsregels!$H155)=0)),ROUND(Onderhoudsregels!$M155*(1+prijsstijging)^MAX(0,D$4-prijspeil)*opslagfactor,0),""))</f>
      </c>
      <c r="E155" s="12">
        <f>IF(OR(Onderhoudsregels!$G155="",Onderhoudsregels!$M155=""),"",IF(AND(E$4&gt;=Onderhoudsregels!$G155,IF(Onderhoudsregels!$H155="",E$4=Onderhoudsregels!$G155,MOD(E$4-Onderhoudsregels!$G155,Onderhoudsregels!$H155)=0)),ROUND(Onderhoudsregels!$M155*(1+prijsstijging)^MAX(0,E$4-prijspeil)*opslagfactor,0),""))</f>
      </c>
      <c r="F155" s="12">
        <f>IF(OR(Onderhoudsregels!$G155="",Onderhoudsregels!$M155=""),"",IF(AND(F$4&gt;=Onderhoudsregels!$G155,IF(Onderhoudsregels!$H155="",F$4=Onderhoudsregels!$G155,MOD(F$4-Onderhoudsregels!$G155,Onderhoudsregels!$H155)=0)),ROUND(Onderhoudsregels!$M155*(1+prijsstijging)^MAX(0,F$4-prijspeil)*opslagfactor,0),""))</f>
      </c>
      <c r="G155" s="12">
        <f>IF(OR(Onderhoudsregels!$G155="",Onderhoudsregels!$M155=""),"",IF(AND(G$4&gt;=Onderhoudsregels!$G155,IF(Onderhoudsregels!$H155="",G$4=Onderhoudsregels!$G155,MOD(G$4-Onderhoudsregels!$G155,Onderhoudsregels!$H155)=0)),ROUND(Onderhoudsregels!$M155*(1+prijsstijging)^MAX(0,G$4-prijspeil)*opslagfactor,0),""))</f>
      </c>
      <c r="H155" s="12">
        <f>IF(OR(Onderhoudsregels!$G155="",Onderhoudsregels!$M155=""),"",IF(AND(H$4&gt;=Onderhoudsregels!$G155,IF(Onderhoudsregels!$H155="",H$4=Onderhoudsregels!$G155,MOD(H$4-Onderhoudsregels!$G155,Onderhoudsregels!$H155)=0)),ROUND(Onderhoudsregels!$M155*(1+prijsstijging)^MAX(0,H$4-prijspeil)*opslagfactor,0),""))</f>
      </c>
      <c r="I155" s="12">
        <f>IF(OR(Onderhoudsregels!$G155="",Onderhoudsregels!$M155=""),"",IF(AND(I$4&gt;=Onderhoudsregels!$G155,IF(Onderhoudsregels!$H155="",I$4=Onderhoudsregels!$G155,MOD(I$4-Onderhoudsregels!$G155,Onderhoudsregels!$H155)=0)),ROUND(Onderhoudsregels!$M155*(1+prijsstijging)^MAX(0,I$4-prijspeil)*opslagfactor,0),""))</f>
      </c>
      <c r="J155" s="12">
        <f>IF(OR(Onderhoudsregels!$G155="",Onderhoudsregels!$M155=""),"",IF(AND(J$4&gt;=Onderhoudsregels!$G155,IF(Onderhoudsregels!$H155="",J$4=Onderhoudsregels!$G155,MOD(J$4-Onderhoudsregels!$G155,Onderhoudsregels!$H155)=0)),ROUND(Onderhoudsregels!$M155*(1+prijsstijging)^MAX(0,J$4-prijspeil)*opslagfactor,0),""))</f>
      </c>
      <c r="K155" s="12">
        <f>IF(OR(Onderhoudsregels!$G155="",Onderhoudsregels!$M155=""),"",IF(AND(K$4&gt;=Onderhoudsregels!$G155,IF(Onderhoudsregels!$H155="",K$4=Onderhoudsregels!$G155,MOD(K$4-Onderhoudsregels!$G155,Onderhoudsregels!$H155)=0)),ROUND(Onderhoudsregels!$M155*(1+prijsstijging)^MAX(0,K$4-prijspeil)*opslagfactor,0),""))</f>
      </c>
      <c r="L155" s="12">
        <f>IF(OR(Onderhoudsregels!$G155="",Onderhoudsregels!$M155=""),"",IF(AND(L$4&gt;=Onderhoudsregels!$G155,IF(Onderhoudsregels!$H155="",L$4=Onderhoudsregels!$G155,MOD(L$4-Onderhoudsregels!$G155,Onderhoudsregels!$H155)=0)),ROUND(Onderhoudsregels!$M155*(1+prijsstijging)^MAX(0,L$4-prijspeil)*opslagfactor,0),""))</f>
      </c>
      <c r="M155" s="12">
        <f>IF(OR(Onderhoudsregels!$G155="",Onderhoudsregels!$M155=""),"",IF(AND(M$4&gt;=Onderhoudsregels!$G155,IF(Onderhoudsregels!$H155="",M$4=Onderhoudsregels!$G155,MOD(M$4-Onderhoudsregels!$G155,Onderhoudsregels!$H155)=0)),ROUND(Onderhoudsregels!$M155*(1+prijsstijging)^MAX(0,M$4-prijspeil)*opslagfactor,0),""))</f>
      </c>
    </row>
    <row r="156">
      <c r="A156" s="11">
        <f>IF(Onderhoudsregels!$E156="","",Onderhoudsregels!$A156&amp;"")</f>
      </c>
      <c r="B156" s="11">
        <f>IF(Onderhoudsregels!$E156="","",Onderhoudsregels!$B156&amp;"")</f>
      </c>
      <c r="C156" s="11">
        <f>IF(Onderhoudsregels!$E156="","",Onderhoudsregels!$E156)</f>
      </c>
      <c r="D156" s="12">
        <f>IF(OR(Onderhoudsregels!$G156="",Onderhoudsregels!$M156=""),"",IF(AND(D$4&gt;=Onderhoudsregels!$G156,IF(Onderhoudsregels!$H156="",D$4=Onderhoudsregels!$G156,MOD(D$4-Onderhoudsregels!$G156,Onderhoudsregels!$H156)=0)),ROUND(Onderhoudsregels!$M156*(1+prijsstijging)^MAX(0,D$4-prijspeil)*opslagfactor,0),""))</f>
      </c>
      <c r="E156" s="12">
        <f>IF(OR(Onderhoudsregels!$G156="",Onderhoudsregels!$M156=""),"",IF(AND(E$4&gt;=Onderhoudsregels!$G156,IF(Onderhoudsregels!$H156="",E$4=Onderhoudsregels!$G156,MOD(E$4-Onderhoudsregels!$G156,Onderhoudsregels!$H156)=0)),ROUND(Onderhoudsregels!$M156*(1+prijsstijging)^MAX(0,E$4-prijspeil)*opslagfactor,0),""))</f>
      </c>
      <c r="F156" s="12">
        <f>IF(OR(Onderhoudsregels!$G156="",Onderhoudsregels!$M156=""),"",IF(AND(F$4&gt;=Onderhoudsregels!$G156,IF(Onderhoudsregels!$H156="",F$4=Onderhoudsregels!$G156,MOD(F$4-Onderhoudsregels!$G156,Onderhoudsregels!$H156)=0)),ROUND(Onderhoudsregels!$M156*(1+prijsstijging)^MAX(0,F$4-prijspeil)*opslagfactor,0),""))</f>
      </c>
      <c r="G156" s="12">
        <f>IF(OR(Onderhoudsregels!$G156="",Onderhoudsregels!$M156=""),"",IF(AND(G$4&gt;=Onderhoudsregels!$G156,IF(Onderhoudsregels!$H156="",G$4=Onderhoudsregels!$G156,MOD(G$4-Onderhoudsregels!$G156,Onderhoudsregels!$H156)=0)),ROUND(Onderhoudsregels!$M156*(1+prijsstijging)^MAX(0,G$4-prijspeil)*opslagfactor,0),""))</f>
      </c>
      <c r="H156" s="12">
        <f>IF(OR(Onderhoudsregels!$G156="",Onderhoudsregels!$M156=""),"",IF(AND(H$4&gt;=Onderhoudsregels!$G156,IF(Onderhoudsregels!$H156="",H$4=Onderhoudsregels!$G156,MOD(H$4-Onderhoudsregels!$G156,Onderhoudsregels!$H156)=0)),ROUND(Onderhoudsregels!$M156*(1+prijsstijging)^MAX(0,H$4-prijspeil)*opslagfactor,0),""))</f>
      </c>
      <c r="I156" s="12">
        <f>IF(OR(Onderhoudsregels!$G156="",Onderhoudsregels!$M156=""),"",IF(AND(I$4&gt;=Onderhoudsregels!$G156,IF(Onderhoudsregels!$H156="",I$4=Onderhoudsregels!$G156,MOD(I$4-Onderhoudsregels!$G156,Onderhoudsregels!$H156)=0)),ROUND(Onderhoudsregels!$M156*(1+prijsstijging)^MAX(0,I$4-prijspeil)*opslagfactor,0),""))</f>
      </c>
      <c r="J156" s="12">
        <f>IF(OR(Onderhoudsregels!$G156="",Onderhoudsregels!$M156=""),"",IF(AND(J$4&gt;=Onderhoudsregels!$G156,IF(Onderhoudsregels!$H156="",J$4=Onderhoudsregels!$G156,MOD(J$4-Onderhoudsregels!$G156,Onderhoudsregels!$H156)=0)),ROUND(Onderhoudsregels!$M156*(1+prijsstijging)^MAX(0,J$4-prijspeil)*opslagfactor,0),""))</f>
      </c>
      <c r="K156" s="12">
        <f>IF(OR(Onderhoudsregels!$G156="",Onderhoudsregels!$M156=""),"",IF(AND(K$4&gt;=Onderhoudsregels!$G156,IF(Onderhoudsregels!$H156="",K$4=Onderhoudsregels!$G156,MOD(K$4-Onderhoudsregels!$G156,Onderhoudsregels!$H156)=0)),ROUND(Onderhoudsregels!$M156*(1+prijsstijging)^MAX(0,K$4-prijspeil)*opslagfactor,0),""))</f>
      </c>
      <c r="L156" s="12">
        <f>IF(OR(Onderhoudsregels!$G156="",Onderhoudsregels!$M156=""),"",IF(AND(L$4&gt;=Onderhoudsregels!$G156,IF(Onderhoudsregels!$H156="",L$4=Onderhoudsregels!$G156,MOD(L$4-Onderhoudsregels!$G156,Onderhoudsregels!$H156)=0)),ROUND(Onderhoudsregels!$M156*(1+prijsstijging)^MAX(0,L$4-prijspeil)*opslagfactor,0),""))</f>
      </c>
      <c r="M156" s="12">
        <f>IF(OR(Onderhoudsregels!$G156="",Onderhoudsregels!$M156=""),"",IF(AND(M$4&gt;=Onderhoudsregels!$G156,IF(Onderhoudsregels!$H156="",M$4=Onderhoudsregels!$G156,MOD(M$4-Onderhoudsregels!$G156,Onderhoudsregels!$H156)=0)),ROUND(Onderhoudsregels!$M156*(1+prijsstijging)^MAX(0,M$4-prijspeil)*opslagfactor,0),""))</f>
      </c>
    </row>
    <row r="157">
      <c r="A157" s="11">
        <f>IF(Onderhoudsregels!$E157="","",Onderhoudsregels!$A157&amp;"")</f>
      </c>
      <c r="B157" s="11">
        <f>IF(Onderhoudsregels!$E157="","",Onderhoudsregels!$B157&amp;"")</f>
      </c>
      <c r="C157" s="11">
        <f>IF(Onderhoudsregels!$E157="","",Onderhoudsregels!$E157)</f>
      </c>
      <c r="D157" s="12">
        <f>IF(OR(Onderhoudsregels!$G157="",Onderhoudsregels!$M157=""),"",IF(AND(D$4&gt;=Onderhoudsregels!$G157,IF(Onderhoudsregels!$H157="",D$4=Onderhoudsregels!$G157,MOD(D$4-Onderhoudsregels!$G157,Onderhoudsregels!$H157)=0)),ROUND(Onderhoudsregels!$M157*(1+prijsstijging)^MAX(0,D$4-prijspeil)*opslagfactor,0),""))</f>
      </c>
      <c r="E157" s="12">
        <f>IF(OR(Onderhoudsregels!$G157="",Onderhoudsregels!$M157=""),"",IF(AND(E$4&gt;=Onderhoudsregels!$G157,IF(Onderhoudsregels!$H157="",E$4=Onderhoudsregels!$G157,MOD(E$4-Onderhoudsregels!$G157,Onderhoudsregels!$H157)=0)),ROUND(Onderhoudsregels!$M157*(1+prijsstijging)^MAX(0,E$4-prijspeil)*opslagfactor,0),""))</f>
      </c>
      <c r="F157" s="12">
        <f>IF(OR(Onderhoudsregels!$G157="",Onderhoudsregels!$M157=""),"",IF(AND(F$4&gt;=Onderhoudsregels!$G157,IF(Onderhoudsregels!$H157="",F$4=Onderhoudsregels!$G157,MOD(F$4-Onderhoudsregels!$G157,Onderhoudsregels!$H157)=0)),ROUND(Onderhoudsregels!$M157*(1+prijsstijging)^MAX(0,F$4-prijspeil)*opslagfactor,0),""))</f>
      </c>
      <c r="G157" s="12">
        <f>IF(OR(Onderhoudsregels!$G157="",Onderhoudsregels!$M157=""),"",IF(AND(G$4&gt;=Onderhoudsregels!$G157,IF(Onderhoudsregels!$H157="",G$4=Onderhoudsregels!$G157,MOD(G$4-Onderhoudsregels!$G157,Onderhoudsregels!$H157)=0)),ROUND(Onderhoudsregels!$M157*(1+prijsstijging)^MAX(0,G$4-prijspeil)*opslagfactor,0),""))</f>
      </c>
      <c r="H157" s="12">
        <f>IF(OR(Onderhoudsregels!$G157="",Onderhoudsregels!$M157=""),"",IF(AND(H$4&gt;=Onderhoudsregels!$G157,IF(Onderhoudsregels!$H157="",H$4=Onderhoudsregels!$G157,MOD(H$4-Onderhoudsregels!$G157,Onderhoudsregels!$H157)=0)),ROUND(Onderhoudsregels!$M157*(1+prijsstijging)^MAX(0,H$4-prijspeil)*opslagfactor,0),""))</f>
      </c>
      <c r="I157" s="12">
        <f>IF(OR(Onderhoudsregels!$G157="",Onderhoudsregels!$M157=""),"",IF(AND(I$4&gt;=Onderhoudsregels!$G157,IF(Onderhoudsregels!$H157="",I$4=Onderhoudsregels!$G157,MOD(I$4-Onderhoudsregels!$G157,Onderhoudsregels!$H157)=0)),ROUND(Onderhoudsregels!$M157*(1+prijsstijging)^MAX(0,I$4-prijspeil)*opslagfactor,0),""))</f>
      </c>
      <c r="J157" s="12">
        <f>IF(OR(Onderhoudsregels!$G157="",Onderhoudsregels!$M157=""),"",IF(AND(J$4&gt;=Onderhoudsregels!$G157,IF(Onderhoudsregels!$H157="",J$4=Onderhoudsregels!$G157,MOD(J$4-Onderhoudsregels!$G157,Onderhoudsregels!$H157)=0)),ROUND(Onderhoudsregels!$M157*(1+prijsstijging)^MAX(0,J$4-prijspeil)*opslagfactor,0),""))</f>
      </c>
      <c r="K157" s="12">
        <f>IF(OR(Onderhoudsregels!$G157="",Onderhoudsregels!$M157=""),"",IF(AND(K$4&gt;=Onderhoudsregels!$G157,IF(Onderhoudsregels!$H157="",K$4=Onderhoudsregels!$G157,MOD(K$4-Onderhoudsregels!$G157,Onderhoudsregels!$H157)=0)),ROUND(Onderhoudsregels!$M157*(1+prijsstijging)^MAX(0,K$4-prijspeil)*opslagfactor,0),""))</f>
      </c>
      <c r="L157" s="12">
        <f>IF(OR(Onderhoudsregels!$G157="",Onderhoudsregels!$M157=""),"",IF(AND(L$4&gt;=Onderhoudsregels!$G157,IF(Onderhoudsregels!$H157="",L$4=Onderhoudsregels!$G157,MOD(L$4-Onderhoudsregels!$G157,Onderhoudsregels!$H157)=0)),ROUND(Onderhoudsregels!$M157*(1+prijsstijging)^MAX(0,L$4-prijspeil)*opslagfactor,0),""))</f>
      </c>
      <c r="M157" s="12">
        <f>IF(OR(Onderhoudsregels!$G157="",Onderhoudsregels!$M157=""),"",IF(AND(M$4&gt;=Onderhoudsregels!$G157,IF(Onderhoudsregels!$H157="",M$4=Onderhoudsregels!$G157,MOD(M$4-Onderhoudsregels!$G157,Onderhoudsregels!$H157)=0)),ROUND(Onderhoudsregels!$M157*(1+prijsstijging)^MAX(0,M$4-prijspeil)*opslagfactor,0),""))</f>
      </c>
    </row>
    <row r="158">
      <c r="A158" s="11">
        <f>IF(Onderhoudsregels!$E158="","",Onderhoudsregels!$A158&amp;"")</f>
      </c>
      <c r="B158" s="11">
        <f>IF(Onderhoudsregels!$E158="","",Onderhoudsregels!$B158&amp;"")</f>
      </c>
      <c r="C158" s="11">
        <f>IF(Onderhoudsregels!$E158="","",Onderhoudsregels!$E158)</f>
      </c>
      <c r="D158" s="12">
        <f>IF(OR(Onderhoudsregels!$G158="",Onderhoudsregels!$M158=""),"",IF(AND(D$4&gt;=Onderhoudsregels!$G158,IF(Onderhoudsregels!$H158="",D$4=Onderhoudsregels!$G158,MOD(D$4-Onderhoudsregels!$G158,Onderhoudsregels!$H158)=0)),ROUND(Onderhoudsregels!$M158*(1+prijsstijging)^MAX(0,D$4-prijspeil)*opslagfactor,0),""))</f>
      </c>
      <c r="E158" s="12">
        <f>IF(OR(Onderhoudsregels!$G158="",Onderhoudsregels!$M158=""),"",IF(AND(E$4&gt;=Onderhoudsregels!$G158,IF(Onderhoudsregels!$H158="",E$4=Onderhoudsregels!$G158,MOD(E$4-Onderhoudsregels!$G158,Onderhoudsregels!$H158)=0)),ROUND(Onderhoudsregels!$M158*(1+prijsstijging)^MAX(0,E$4-prijspeil)*opslagfactor,0),""))</f>
      </c>
      <c r="F158" s="12">
        <f>IF(OR(Onderhoudsregels!$G158="",Onderhoudsregels!$M158=""),"",IF(AND(F$4&gt;=Onderhoudsregels!$G158,IF(Onderhoudsregels!$H158="",F$4=Onderhoudsregels!$G158,MOD(F$4-Onderhoudsregels!$G158,Onderhoudsregels!$H158)=0)),ROUND(Onderhoudsregels!$M158*(1+prijsstijging)^MAX(0,F$4-prijspeil)*opslagfactor,0),""))</f>
      </c>
      <c r="G158" s="12">
        <f>IF(OR(Onderhoudsregels!$G158="",Onderhoudsregels!$M158=""),"",IF(AND(G$4&gt;=Onderhoudsregels!$G158,IF(Onderhoudsregels!$H158="",G$4=Onderhoudsregels!$G158,MOD(G$4-Onderhoudsregels!$G158,Onderhoudsregels!$H158)=0)),ROUND(Onderhoudsregels!$M158*(1+prijsstijging)^MAX(0,G$4-prijspeil)*opslagfactor,0),""))</f>
      </c>
      <c r="H158" s="12">
        <f>IF(OR(Onderhoudsregels!$G158="",Onderhoudsregels!$M158=""),"",IF(AND(H$4&gt;=Onderhoudsregels!$G158,IF(Onderhoudsregels!$H158="",H$4=Onderhoudsregels!$G158,MOD(H$4-Onderhoudsregels!$G158,Onderhoudsregels!$H158)=0)),ROUND(Onderhoudsregels!$M158*(1+prijsstijging)^MAX(0,H$4-prijspeil)*opslagfactor,0),""))</f>
      </c>
      <c r="I158" s="12">
        <f>IF(OR(Onderhoudsregels!$G158="",Onderhoudsregels!$M158=""),"",IF(AND(I$4&gt;=Onderhoudsregels!$G158,IF(Onderhoudsregels!$H158="",I$4=Onderhoudsregels!$G158,MOD(I$4-Onderhoudsregels!$G158,Onderhoudsregels!$H158)=0)),ROUND(Onderhoudsregels!$M158*(1+prijsstijging)^MAX(0,I$4-prijspeil)*opslagfactor,0),""))</f>
      </c>
      <c r="J158" s="12">
        <f>IF(OR(Onderhoudsregels!$G158="",Onderhoudsregels!$M158=""),"",IF(AND(J$4&gt;=Onderhoudsregels!$G158,IF(Onderhoudsregels!$H158="",J$4=Onderhoudsregels!$G158,MOD(J$4-Onderhoudsregels!$G158,Onderhoudsregels!$H158)=0)),ROUND(Onderhoudsregels!$M158*(1+prijsstijging)^MAX(0,J$4-prijspeil)*opslagfactor,0),""))</f>
      </c>
      <c r="K158" s="12">
        <f>IF(OR(Onderhoudsregels!$G158="",Onderhoudsregels!$M158=""),"",IF(AND(K$4&gt;=Onderhoudsregels!$G158,IF(Onderhoudsregels!$H158="",K$4=Onderhoudsregels!$G158,MOD(K$4-Onderhoudsregels!$G158,Onderhoudsregels!$H158)=0)),ROUND(Onderhoudsregels!$M158*(1+prijsstijging)^MAX(0,K$4-prijspeil)*opslagfactor,0),""))</f>
      </c>
      <c r="L158" s="12">
        <f>IF(OR(Onderhoudsregels!$G158="",Onderhoudsregels!$M158=""),"",IF(AND(L$4&gt;=Onderhoudsregels!$G158,IF(Onderhoudsregels!$H158="",L$4=Onderhoudsregels!$G158,MOD(L$4-Onderhoudsregels!$G158,Onderhoudsregels!$H158)=0)),ROUND(Onderhoudsregels!$M158*(1+prijsstijging)^MAX(0,L$4-prijspeil)*opslagfactor,0),""))</f>
      </c>
      <c r="M158" s="12">
        <f>IF(OR(Onderhoudsregels!$G158="",Onderhoudsregels!$M158=""),"",IF(AND(M$4&gt;=Onderhoudsregels!$G158,IF(Onderhoudsregels!$H158="",M$4=Onderhoudsregels!$G158,MOD(M$4-Onderhoudsregels!$G158,Onderhoudsregels!$H158)=0)),ROUND(Onderhoudsregels!$M158*(1+prijsstijging)^MAX(0,M$4-prijspeil)*opslagfactor,0),""))</f>
      </c>
    </row>
    <row r="159">
      <c r="A159" s="11">
        <f>IF(Onderhoudsregels!$E159="","",Onderhoudsregels!$A159&amp;"")</f>
      </c>
      <c r="B159" s="11">
        <f>IF(Onderhoudsregels!$E159="","",Onderhoudsregels!$B159&amp;"")</f>
      </c>
      <c r="C159" s="11">
        <f>IF(Onderhoudsregels!$E159="","",Onderhoudsregels!$E159)</f>
      </c>
      <c r="D159" s="12">
        <f>IF(OR(Onderhoudsregels!$G159="",Onderhoudsregels!$M159=""),"",IF(AND(D$4&gt;=Onderhoudsregels!$G159,IF(Onderhoudsregels!$H159="",D$4=Onderhoudsregels!$G159,MOD(D$4-Onderhoudsregels!$G159,Onderhoudsregels!$H159)=0)),ROUND(Onderhoudsregels!$M159*(1+prijsstijging)^MAX(0,D$4-prijspeil)*opslagfactor,0),""))</f>
      </c>
      <c r="E159" s="12">
        <f>IF(OR(Onderhoudsregels!$G159="",Onderhoudsregels!$M159=""),"",IF(AND(E$4&gt;=Onderhoudsregels!$G159,IF(Onderhoudsregels!$H159="",E$4=Onderhoudsregels!$G159,MOD(E$4-Onderhoudsregels!$G159,Onderhoudsregels!$H159)=0)),ROUND(Onderhoudsregels!$M159*(1+prijsstijging)^MAX(0,E$4-prijspeil)*opslagfactor,0),""))</f>
      </c>
      <c r="F159" s="12">
        <f>IF(OR(Onderhoudsregels!$G159="",Onderhoudsregels!$M159=""),"",IF(AND(F$4&gt;=Onderhoudsregels!$G159,IF(Onderhoudsregels!$H159="",F$4=Onderhoudsregels!$G159,MOD(F$4-Onderhoudsregels!$G159,Onderhoudsregels!$H159)=0)),ROUND(Onderhoudsregels!$M159*(1+prijsstijging)^MAX(0,F$4-prijspeil)*opslagfactor,0),""))</f>
      </c>
      <c r="G159" s="12">
        <f>IF(OR(Onderhoudsregels!$G159="",Onderhoudsregels!$M159=""),"",IF(AND(G$4&gt;=Onderhoudsregels!$G159,IF(Onderhoudsregels!$H159="",G$4=Onderhoudsregels!$G159,MOD(G$4-Onderhoudsregels!$G159,Onderhoudsregels!$H159)=0)),ROUND(Onderhoudsregels!$M159*(1+prijsstijging)^MAX(0,G$4-prijspeil)*opslagfactor,0),""))</f>
      </c>
      <c r="H159" s="12">
        <f>IF(OR(Onderhoudsregels!$G159="",Onderhoudsregels!$M159=""),"",IF(AND(H$4&gt;=Onderhoudsregels!$G159,IF(Onderhoudsregels!$H159="",H$4=Onderhoudsregels!$G159,MOD(H$4-Onderhoudsregels!$G159,Onderhoudsregels!$H159)=0)),ROUND(Onderhoudsregels!$M159*(1+prijsstijging)^MAX(0,H$4-prijspeil)*opslagfactor,0),""))</f>
      </c>
      <c r="I159" s="12">
        <f>IF(OR(Onderhoudsregels!$G159="",Onderhoudsregels!$M159=""),"",IF(AND(I$4&gt;=Onderhoudsregels!$G159,IF(Onderhoudsregels!$H159="",I$4=Onderhoudsregels!$G159,MOD(I$4-Onderhoudsregels!$G159,Onderhoudsregels!$H159)=0)),ROUND(Onderhoudsregels!$M159*(1+prijsstijging)^MAX(0,I$4-prijspeil)*opslagfactor,0),""))</f>
      </c>
      <c r="J159" s="12">
        <f>IF(OR(Onderhoudsregels!$G159="",Onderhoudsregels!$M159=""),"",IF(AND(J$4&gt;=Onderhoudsregels!$G159,IF(Onderhoudsregels!$H159="",J$4=Onderhoudsregels!$G159,MOD(J$4-Onderhoudsregels!$G159,Onderhoudsregels!$H159)=0)),ROUND(Onderhoudsregels!$M159*(1+prijsstijging)^MAX(0,J$4-prijspeil)*opslagfactor,0),""))</f>
      </c>
      <c r="K159" s="12">
        <f>IF(OR(Onderhoudsregels!$G159="",Onderhoudsregels!$M159=""),"",IF(AND(K$4&gt;=Onderhoudsregels!$G159,IF(Onderhoudsregels!$H159="",K$4=Onderhoudsregels!$G159,MOD(K$4-Onderhoudsregels!$G159,Onderhoudsregels!$H159)=0)),ROUND(Onderhoudsregels!$M159*(1+prijsstijging)^MAX(0,K$4-prijspeil)*opslagfactor,0),""))</f>
      </c>
      <c r="L159" s="12">
        <f>IF(OR(Onderhoudsregels!$G159="",Onderhoudsregels!$M159=""),"",IF(AND(L$4&gt;=Onderhoudsregels!$G159,IF(Onderhoudsregels!$H159="",L$4=Onderhoudsregels!$G159,MOD(L$4-Onderhoudsregels!$G159,Onderhoudsregels!$H159)=0)),ROUND(Onderhoudsregels!$M159*(1+prijsstijging)^MAX(0,L$4-prijspeil)*opslagfactor,0),""))</f>
      </c>
      <c r="M159" s="12">
        <f>IF(OR(Onderhoudsregels!$G159="",Onderhoudsregels!$M159=""),"",IF(AND(M$4&gt;=Onderhoudsregels!$G159,IF(Onderhoudsregels!$H159="",M$4=Onderhoudsregels!$G159,MOD(M$4-Onderhoudsregels!$G159,Onderhoudsregels!$H159)=0)),ROUND(Onderhoudsregels!$M159*(1+prijsstijging)^MAX(0,M$4-prijspeil)*opslagfactor,0),""))</f>
      </c>
    </row>
    <row r="160">
      <c r="A160" s="11">
        <f>IF(Onderhoudsregels!$E160="","",Onderhoudsregels!$A160&amp;"")</f>
      </c>
      <c r="B160" s="11">
        <f>IF(Onderhoudsregels!$E160="","",Onderhoudsregels!$B160&amp;"")</f>
      </c>
      <c r="C160" s="11">
        <f>IF(Onderhoudsregels!$E160="","",Onderhoudsregels!$E160)</f>
      </c>
      <c r="D160" s="12">
        <f>IF(OR(Onderhoudsregels!$G160="",Onderhoudsregels!$M160=""),"",IF(AND(D$4&gt;=Onderhoudsregels!$G160,IF(Onderhoudsregels!$H160="",D$4=Onderhoudsregels!$G160,MOD(D$4-Onderhoudsregels!$G160,Onderhoudsregels!$H160)=0)),ROUND(Onderhoudsregels!$M160*(1+prijsstijging)^MAX(0,D$4-prijspeil)*opslagfactor,0),""))</f>
      </c>
      <c r="E160" s="12">
        <f>IF(OR(Onderhoudsregels!$G160="",Onderhoudsregels!$M160=""),"",IF(AND(E$4&gt;=Onderhoudsregels!$G160,IF(Onderhoudsregels!$H160="",E$4=Onderhoudsregels!$G160,MOD(E$4-Onderhoudsregels!$G160,Onderhoudsregels!$H160)=0)),ROUND(Onderhoudsregels!$M160*(1+prijsstijging)^MAX(0,E$4-prijspeil)*opslagfactor,0),""))</f>
      </c>
      <c r="F160" s="12">
        <f>IF(OR(Onderhoudsregels!$G160="",Onderhoudsregels!$M160=""),"",IF(AND(F$4&gt;=Onderhoudsregels!$G160,IF(Onderhoudsregels!$H160="",F$4=Onderhoudsregels!$G160,MOD(F$4-Onderhoudsregels!$G160,Onderhoudsregels!$H160)=0)),ROUND(Onderhoudsregels!$M160*(1+prijsstijging)^MAX(0,F$4-prijspeil)*opslagfactor,0),""))</f>
      </c>
      <c r="G160" s="12">
        <f>IF(OR(Onderhoudsregels!$G160="",Onderhoudsregels!$M160=""),"",IF(AND(G$4&gt;=Onderhoudsregels!$G160,IF(Onderhoudsregels!$H160="",G$4=Onderhoudsregels!$G160,MOD(G$4-Onderhoudsregels!$G160,Onderhoudsregels!$H160)=0)),ROUND(Onderhoudsregels!$M160*(1+prijsstijging)^MAX(0,G$4-prijspeil)*opslagfactor,0),""))</f>
      </c>
      <c r="H160" s="12">
        <f>IF(OR(Onderhoudsregels!$G160="",Onderhoudsregels!$M160=""),"",IF(AND(H$4&gt;=Onderhoudsregels!$G160,IF(Onderhoudsregels!$H160="",H$4=Onderhoudsregels!$G160,MOD(H$4-Onderhoudsregels!$G160,Onderhoudsregels!$H160)=0)),ROUND(Onderhoudsregels!$M160*(1+prijsstijging)^MAX(0,H$4-prijspeil)*opslagfactor,0),""))</f>
      </c>
      <c r="I160" s="12">
        <f>IF(OR(Onderhoudsregels!$G160="",Onderhoudsregels!$M160=""),"",IF(AND(I$4&gt;=Onderhoudsregels!$G160,IF(Onderhoudsregels!$H160="",I$4=Onderhoudsregels!$G160,MOD(I$4-Onderhoudsregels!$G160,Onderhoudsregels!$H160)=0)),ROUND(Onderhoudsregels!$M160*(1+prijsstijging)^MAX(0,I$4-prijspeil)*opslagfactor,0),""))</f>
      </c>
      <c r="J160" s="12">
        <f>IF(OR(Onderhoudsregels!$G160="",Onderhoudsregels!$M160=""),"",IF(AND(J$4&gt;=Onderhoudsregels!$G160,IF(Onderhoudsregels!$H160="",J$4=Onderhoudsregels!$G160,MOD(J$4-Onderhoudsregels!$G160,Onderhoudsregels!$H160)=0)),ROUND(Onderhoudsregels!$M160*(1+prijsstijging)^MAX(0,J$4-prijspeil)*opslagfactor,0),""))</f>
      </c>
      <c r="K160" s="12">
        <f>IF(OR(Onderhoudsregels!$G160="",Onderhoudsregels!$M160=""),"",IF(AND(K$4&gt;=Onderhoudsregels!$G160,IF(Onderhoudsregels!$H160="",K$4=Onderhoudsregels!$G160,MOD(K$4-Onderhoudsregels!$G160,Onderhoudsregels!$H160)=0)),ROUND(Onderhoudsregels!$M160*(1+prijsstijging)^MAX(0,K$4-prijspeil)*opslagfactor,0),""))</f>
      </c>
      <c r="L160" s="12">
        <f>IF(OR(Onderhoudsregels!$G160="",Onderhoudsregels!$M160=""),"",IF(AND(L$4&gt;=Onderhoudsregels!$G160,IF(Onderhoudsregels!$H160="",L$4=Onderhoudsregels!$G160,MOD(L$4-Onderhoudsregels!$G160,Onderhoudsregels!$H160)=0)),ROUND(Onderhoudsregels!$M160*(1+prijsstijging)^MAX(0,L$4-prijspeil)*opslagfactor,0),""))</f>
      </c>
      <c r="M160" s="12">
        <f>IF(OR(Onderhoudsregels!$G160="",Onderhoudsregels!$M160=""),"",IF(AND(M$4&gt;=Onderhoudsregels!$G160,IF(Onderhoudsregels!$H160="",M$4=Onderhoudsregels!$G160,MOD(M$4-Onderhoudsregels!$G160,Onderhoudsregels!$H160)=0)),ROUND(Onderhoudsregels!$M160*(1+prijsstijging)^MAX(0,M$4-prijspeil)*opslagfactor,0),""))</f>
      </c>
    </row>
    <row r="161">
      <c r="A161" s="11">
        <f>IF(Onderhoudsregels!$E161="","",Onderhoudsregels!$A161&amp;"")</f>
      </c>
      <c r="B161" s="11">
        <f>IF(Onderhoudsregels!$E161="","",Onderhoudsregels!$B161&amp;"")</f>
      </c>
      <c r="C161" s="11">
        <f>IF(Onderhoudsregels!$E161="","",Onderhoudsregels!$E161)</f>
      </c>
      <c r="D161" s="12">
        <f>IF(OR(Onderhoudsregels!$G161="",Onderhoudsregels!$M161=""),"",IF(AND(D$4&gt;=Onderhoudsregels!$G161,IF(Onderhoudsregels!$H161="",D$4=Onderhoudsregels!$G161,MOD(D$4-Onderhoudsregels!$G161,Onderhoudsregels!$H161)=0)),ROUND(Onderhoudsregels!$M161*(1+prijsstijging)^MAX(0,D$4-prijspeil)*opslagfactor,0),""))</f>
      </c>
      <c r="E161" s="12">
        <f>IF(OR(Onderhoudsregels!$G161="",Onderhoudsregels!$M161=""),"",IF(AND(E$4&gt;=Onderhoudsregels!$G161,IF(Onderhoudsregels!$H161="",E$4=Onderhoudsregels!$G161,MOD(E$4-Onderhoudsregels!$G161,Onderhoudsregels!$H161)=0)),ROUND(Onderhoudsregels!$M161*(1+prijsstijging)^MAX(0,E$4-prijspeil)*opslagfactor,0),""))</f>
      </c>
      <c r="F161" s="12">
        <f>IF(OR(Onderhoudsregels!$G161="",Onderhoudsregels!$M161=""),"",IF(AND(F$4&gt;=Onderhoudsregels!$G161,IF(Onderhoudsregels!$H161="",F$4=Onderhoudsregels!$G161,MOD(F$4-Onderhoudsregels!$G161,Onderhoudsregels!$H161)=0)),ROUND(Onderhoudsregels!$M161*(1+prijsstijging)^MAX(0,F$4-prijspeil)*opslagfactor,0),""))</f>
      </c>
      <c r="G161" s="12">
        <f>IF(OR(Onderhoudsregels!$G161="",Onderhoudsregels!$M161=""),"",IF(AND(G$4&gt;=Onderhoudsregels!$G161,IF(Onderhoudsregels!$H161="",G$4=Onderhoudsregels!$G161,MOD(G$4-Onderhoudsregels!$G161,Onderhoudsregels!$H161)=0)),ROUND(Onderhoudsregels!$M161*(1+prijsstijging)^MAX(0,G$4-prijspeil)*opslagfactor,0),""))</f>
      </c>
      <c r="H161" s="12">
        <f>IF(OR(Onderhoudsregels!$G161="",Onderhoudsregels!$M161=""),"",IF(AND(H$4&gt;=Onderhoudsregels!$G161,IF(Onderhoudsregels!$H161="",H$4=Onderhoudsregels!$G161,MOD(H$4-Onderhoudsregels!$G161,Onderhoudsregels!$H161)=0)),ROUND(Onderhoudsregels!$M161*(1+prijsstijging)^MAX(0,H$4-prijspeil)*opslagfactor,0),""))</f>
      </c>
      <c r="I161" s="12">
        <f>IF(OR(Onderhoudsregels!$G161="",Onderhoudsregels!$M161=""),"",IF(AND(I$4&gt;=Onderhoudsregels!$G161,IF(Onderhoudsregels!$H161="",I$4=Onderhoudsregels!$G161,MOD(I$4-Onderhoudsregels!$G161,Onderhoudsregels!$H161)=0)),ROUND(Onderhoudsregels!$M161*(1+prijsstijging)^MAX(0,I$4-prijspeil)*opslagfactor,0),""))</f>
      </c>
      <c r="J161" s="12">
        <f>IF(OR(Onderhoudsregels!$G161="",Onderhoudsregels!$M161=""),"",IF(AND(J$4&gt;=Onderhoudsregels!$G161,IF(Onderhoudsregels!$H161="",J$4=Onderhoudsregels!$G161,MOD(J$4-Onderhoudsregels!$G161,Onderhoudsregels!$H161)=0)),ROUND(Onderhoudsregels!$M161*(1+prijsstijging)^MAX(0,J$4-prijspeil)*opslagfactor,0),""))</f>
      </c>
      <c r="K161" s="12">
        <f>IF(OR(Onderhoudsregels!$G161="",Onderhoudsregels!$M161=""),"",IF(AND(K$4&gt;=Onderhoudsregels!$G161,IF(Onderhoudsregels!$H161="",K$4=Onderhoudsregels!$G161,MOD(K$4-Onderhoudsregels!$G161,Onderhoudsregels!$H161)=0)),ROUND(Onderhoudsregels!$M161*(1+prijsstijging)^MAX(0,K$4-prijspeil)*opslagfactor,0),""))</f>
      </c>
      <c r="L161" s="12">
        <f>IF(OR(Onderhoudsregels!$G161="",Onderhoudsregels!$M161=""),"",IF(AND(L$4&gt;=Onderhoudsregels!$G161,IF(Onderhoudsregels!$H161="",L$4=Onderhoudsregels!$G161,MOD(L$4-Onderhoudsregels!$G161,Onderhoudsregels!$H161)=0)),ROUND(Onderhoudsregels!$M161*(1+prijsstijging)^MAX(0,L$4-prijspeil)*opslagfactor,0),""))</f>
      </c>
      <c r="M161" s="12">
        <f>IF(OR(Onderhoudsregels!$G161="",Onderhoudsregels!$M161=""),"",IF(AND(M$4&gt;=Onderhoudsregels!$G161,IF(Onderhoudsregels!$H161="",M$4=Onderhoudsregels!$G161,MOD(M$4-Onderhoudsregels!$G161,Onderhoudsregels!$H161)=0)),ROUND(Onderhoudsregels!$M161*(1+prijsstijging)^MAX(0,M$4-prijspeil)*opslagfactor,0),""))</f>
      </c>
    </row>
    <row r="162">
      <c r="A162" s="11">
        <f>IF(Onderhoudsregels!$E162="","",Onderhoudsregels!$A162&amp;"")</f>
      </c>
      <c r="B162" s="11">
        <f>IF(Onderhoudsregels!$E162="","",Onderhoudsregels!$B162&amp;"")</f>
      </c>
      <c r="C162" s="11">
        <f>IF(Onderhoudsregels!$E162="","",Onderhoudsregels!$E162)</f>
      </c>
      <c r="D162" s="12">
        <f>IF(OR(Onderhoudsregels!$G162="",Onderhoudsregels!$M162=""),"",IF(AND(D$4&gt;=Onderhoudsregels!$G162,IF(Onderhoudsregels!$H162="",D$4=Onderhoudsregels!$G162,MOD(D$4-Onderhoudsregels!$G162,Onderhoudsregels!$H162)=0)),ROUND(Onderhoudsregels!$M162*(1+prijsstijging)^MAX(0,D$4-prijspeil)*opslagfactor,0),""))</f>
      </c>
      <c r="E162" s="12">
        <f>IF(OR(Onderhoudsregels!$G162="",Onderhoudsregels!$M162=""),"",IF(AND(E$4&gt;=Onderhoudsregels!$G162,IF(Onderhoudsregels!$H162="",E$4=Onderhoudsregels!$G162,MOD(E$4-Onderhoudsregels!$G162,Onderhoudsregels!$H162)=0)),ROUND(Onderhoudsregels!$M162*(1+prijsstijging)^MAX(0,E$4-prijspeil)*opslagfactor,0),""))</f>
      </c>
      <c r="F162" s="12">
        <f>IF(OR(Onderhoudsregels!$G162="",Onderhoudsregels!$M162=""),"",IF(AND(F$4&gt;=Onderhoudsregels!$G162,IF(Onderhoudsregels!$H162="",F$4=Onderhoudsregels!$G162,MOD(F$4-Onderhoudsregels!$G162,Onderhoudsregels!$H162)=0)),ROUND(Onderhoudsregels!$M162*(1+prijsstijging)^MAX(0,F$4-prijspeil)*opslagfactor,0),""))</f>
      </c>
      <c r="G162" s="12">
        <f>IF(OR(Onderhoudsregels!$G162="",Onderhoudsregels!$M162=""),"",IF(AND(G$4&gt;=Onderhoudsregels!$G162,IF(Onderhoudsregels!$H162="",G$4=Onderhoudsregels!$G162,MOD(G$4-Onderhoudsregels!$G162,Onderhoudsregels!$H162)=0)),ROUND(Onderhoudsregels!$M162*(1+prijsstijging)^MAX(0,G$4-prijspeil)*opslagfactor,0),""))</f>
      </c>
      <c r="H162" s="12">
        <f>IF(OR(Onderhoudsregels!$G162="",Onderhoudsregels!$M162=""),"",IF(AND(H$4&gt;=Onderhoudsregels!$G162,IF(Onderhoudsregels!$H162="",H$4=Onderhoudsregels!$G162,MOD(H$4-Onderhoudsregels!$G162,Onderhoudsregels!$H162)=0)),ROUND(Onderhoudsregels!$M162*(1+prijsstijging)^MAX(0,H$4-prijspeil)*opslagfactor,0),""))</f>
      </c>
      <c r="I162" s="12">
        <f>IF(OR(Onderhoudsregels!$G162="",Onderhoudsregels!$M162=""),"",IF(AND(I$4&gt;=Onderhoudsregels!$G162,IF(Onderhoudsregels!$H162="",I$4=Onderhoudsregels!$G162,MOD(I$4-Onderhoudsregels!$G162,Onderhoudsregels!$H162)=0)),ROUND(Onderhoudsregels!$M162*(1+prijsstijging)^MAX(0,I$4-prijspeil)*opslagfactor,0),""))</f>
      </c>
      <c r="J162" s="12">
        <f>IF(OR(Onderhoudsregels!$G162="",Onderhoudsregels!$M162=""),"",IF(AND(J$4&gt;=Onderhoudsregels!$G162,IF(Onderhoudsregels!$H162="",J$4=Onderhoudsregels!$G162,MOD(J$4-Onderhoudsregels!$G162,Onderhoudsregels!$H162)=0)),ROUND(Onderhoudsregels!$M162*(1+prijsstijging)^MAX(0,J$4-prijspeil)*opslagfactor,0),""))</f>
      </c>
      <c r="K162" s="12">
        <f>IF(OR(Onderhoudsregels!$G162="",Onderhoudsregels!$M162=""),"",IF(AND(K$4&gt;=Onderhoudsregels!$G162,IF(Onderhoudsregels!$H162="",K$4=Onderhoudsregels!$G162,MOD(K$4-Onderhoudsregels!$G162,Onderhoudsregels!$H162)=0)),ROUND(Onderhoudsregels!$M162*(1+prijsstijging)^MAX(0,K$4-prijspeil)*opslagfactor,0),""))</f>
      </c>
      <c r="L162" s="12">
        <f>IF(OR(Onderhoudsregels!$G162="",Onderhoudsregels!$M162=""),"",IF(AND(L$4&gt;=Onderhoudsregels!$G162,IF(Onderhoudsregels!$H162="",L$4=Onderhoudsregels!$G162,MOD(L$4-Onderhoudsregels!$G162,Onderhoudsregels!$H162)=0)),ROUND(Onderhoudsregels!$M162*(1+prijsstijging)^MAX(0,L$4-prijspeil)*opslagfactor,0),""))</f>
      </c>
      <c r="M162" s="12">
        <f>IF(OR(Onderhoudsregels!$G162="",Onderhoudsregels!$M162=""),"",IF(AND(M$4&gt;=Onderhoudsregels!$G162,IF(Onderhoudsregels!$H162="",M$4=Onderhoudsregels!$G162,MOD(M$4-Onderhoudsregels!$G162,Onderhoudsregels!$H162)=0)),ROUND(Onderhoudsregels!$M162*(1+prijsstijging)^MAX(0,M$4-prijspeil)*opslagfactor,0),""))</f>
      </c>
    </row>
    <row r="163">
      <c r="A163" s="11">
        <f>IF(Onderhoudsregels!$E163="","",Onderhoudsregels!$A163&amp;"")</f>
      </c>
      <c r="B163" s="11">
        <f>IF(Onderhoudsregels!$E163="","",Onderhoudsregels!$B163&amp;"")</f>
      </c>
      <c r="C163" s="11">
        <f>IF(Onderhoudsregels!$E163="","",Onderhoudsregels!$E163)</f>
      </c>
      <c r="D163" s="12">
        <f>IF(OR(Onderhoudsregels!$G163="",Onderhoudsregels!$M163=""),"",IF(AND(D$4&gt;=Onderhoudsregels!$G163,IF(Onderhoudsregels!$H163="",D$4=Onderhoudsregels!$G163,MOD(D$4-Onderhoudsregels!$G163,Onderhoudsregels!$H163)=0)),ROUND(Onderhoudsregels!$M163*(1+prijsstijging)^MAX(0,D$4-prijspeil)*opslagfactor,0),""))</f>
      </c>
      <c r="E163" s="12">
        <f>IF(OR(Onderhoudsregels!$G163="",Onderhoudsregels!$M163=""),"",IF(AND(E$4&gt;=Onderhoudsregels!$G163,IF(Onderhoudsregels!$H163="",E$4=Onderhoudsregels!$G163,MOD(E$4-Onderhoudsregels!$G163,Onderhoudsregels!$H163)=0)),ROUND(Onderhoudsregels!$M163*(1+prijsstijging)^MAX(0,E$4-prijspeil)*opslagfactor,0),""))</f>
      </c>
      <c r="F163" s="12">
        <f>IF(OR(Onderhoudsregels!$G163="",Onderhoudsregels!$M163=""),"",IF(AND(F$4&gt;=Onderhoudsregels!$G163,IF(Onderhoudsregels!$H163="",F$4=Onderhoudsregels!$G163,MOD(F$4-Onderhoudsregels!$G163,Onderhoudsregels!$H163)=0)),ROUND(Onderhoudsregels!$M163*(1+prijsstijging)^MAX(0,F$4-prijspeil)*opslagfactor,0),""))</f>
      </c>
      <c r="G163" s="12">
        <f>IF(OR(Onderhoudsregels!$G163="",Onderhoudsregels!$M163=""),"",IF(AND(G$4&gt;=Onderhoudsregels!$G163,IF(Onderhoudsregels!$H163="",G$4=Onderhoudsregels!$G163,MOD(G$4-Onderhoudsregels!$G163,Onderhoudsregels!$H163)=0)),ROUND(Onderhoudsregels!$M163*(1+prijsstijging)^MAX(0,G$4-prijspeil)*opslagfactor,0),""))</f>
      </c>
      <c r="H163" s="12">
        <f>IF(OR(Onderhoudsregels!$G163="",Onderhoudsregels!$M163=""),"",IF(AND(H$4&gt;=Onderhoudsregels!$G163,IF(Onderhoudsregels!$H163="",H$4=Onderhoudsregels!$G163,MOD(H$4-Onderhoudsregels!$G163,Onderhoudsregels!$H163)=0)),ROUND(Onderhoudsregels!$M163*(1+prijsstijging)^MAX(0,H$4-prijspeil)*opslagfactor,0),""))</f>
      </c>
      <c r="I163" s="12">
        <f>IF(OR(Onderhoudsregels!$G163="",Onderhoudsregels!$M163=""),"",IF(AND(I$4&gt;=Onderhoudsregels!$G163,IF(Onderhoudsregels!$H163="",I$4=Onderhoudsregels!$G163,MOD(I$4-Onderhoudsregels!$G163,Onderhoudsregels!$H163)=0)),ROUND(Onderhoudsregels!$M163*(1+prijsstijging)^MAX(0,I$4-prijspeil)*opslagfactor,0),""))</f>
      </c>
      <c r="J163" s="12">
        <f>IF(OR(Onderhoudsregels!$G163="",Onderhoudsregels!$M163=""),"",IF(AND(J$4&gt;=Onderhoudsregels!$G163,IF(Onderhoudsregels!$H163="",J$4=Onderhoudsregels!$G163,MOD(J$4-Onderhoudsregels!$G163,Onderhoudsregels!$H163)=0)),ROUND(Onderhoudsregels!$M163*(1+prijsstijging)^MAX(0,J$4-prijspeil)*opslagfactor,0),""))</f>
      </c>
      <c r="K163" s="12">
        <f>IF(OR(Onderhoudsregels!$G163="",Onderhoudsregels!$M163=""),"",IF(AND(K$4&gt;=Onderhoudsregels!$G163,IF(Onderhoudsregels!$H163="",K$4=Onderhoudsregels!$G163,MOD(K$4-Onderhoudsregels!$G163,Onderhoudsregels!$H163)=0)),ROUND(Onderhoudsregels!$M163*(1+prijsstijging)^MAX(0,K$4-prijspeil)*opslagfactor,0),""))</f>
      </c>
      <c r="L163" s="12">
        <f>IF(OR(Onderhoudsregels!$G163="",Onderhoudsregels!$M163=""),"",IF(AND(L$4&gt;=Onderhoudsregels!$G163,IF(Onderhoudsregels!$H163="",L$4=Onderhoudsregels!$G163,MOD(L$4-Onderhoudsregels!$G163,Onderhoudsregels!$H163)=0)),ROUND(Onderhoudsregels!$M163*(1+prijsstijging)^MAX(0,L$4-prijspeil)*opslagfactor,0),""))</f>
      </c>
      <c r="M163" s="12">
        <f>IF(OR(Onderhoudsregels!$G163="",Onderhoudsregels!$M163=""),"",IF(AND(M$4&gt;=Onderhoudsregels!$G163,IF(Onderhoudsregels!$H163="",M$4=Onderhoudsregels!$G163,MOD(M$4-Onderhoudsregels!$G163,Onderhoudsregels!$H163)=0)),ROUND(Onderhoudsregels!$M163*(1+prijsstijging)^MAX(0,M$4-prijspeil)*opslagfactor,0),""))</f>
      </c>
    </row>
    <row r="164">
      <c r="A164" s="11">
        <f>IF(Onderhoudsregels!$E164="","",Onderhoudsregels!$A164&amp;"")</f>
      </c>
      <c r="B164" s="11">
        <f>IF(Onderhoudsregels!$E164="","",Onderhoudsregels!$B164&amp;"")</f>
      </c>
      <c r="C164" s="11">
        <f>IF(Onderhoudsregels!$E164="","",Onderhoudsregels!$E164)</f>
      </c>
      <c r="D164" s="12">
        <f>IF(OR(Onderhoudsregels!$G164="",Onderhoudsregels!$M164=""),"",IF(AND(D$4&gt;=Onderhoudsregels!$G164,IF(Onderhoudsregels!$H164="",D$4=Onderhoudsregels!$G164,MOD(D$4-Onderhoudsregels!$G164,Onderhoudsregels!$H164)=0)),ROUND(Onderhoudsregels!$M164*(1+prijsstijging)^MAX(0,D$4-prijspeil)*opslagfactor,0),""))</f>
      </c>
      <c r="E164" s="12">
        <f>IF(OR(Onderhoudsregels!$G164="",Onderhoudsregels!$M164=""),"",IF(AND(E$4&gt;=Onderhoudsregels!$G164,IF(Onderhoudsregels!$H164="",E$4=Onderhoudsregels!$G164,MOD(E$4-Onderhoudsregels!$G164,Onderhoudsregels!$H164)=0)),ROUND(Onderhoudsregels!$M164*(1+prijsstijging)^MAX(0,E$4-prijspeil)*opslagfactor,0),""))</f>
      </c>
      <c r="F164" s="12">
        <f>IF(OR(Onderhoudsregels!$G164="",Onderhoudsregels!$M164=""),"",IF(AND(F$4&gt;=Onderhoudsregels!$G164,IF(Onderhoudsregels!$H164="",F$4=Onderhoudsregels!$G164,MOD(F$4-Onderhoudsregels!$G164,Onderhoudsregels!$H164)=0)),ROUND(Onderhoudsregels!$M164*(1+prijsstijging)^MAX(0,F$4-prijspeil)*opslagfactor,0),""))</f>
      </c>
      <c r="G164" s="12">
        <f>IF(OR(Onderhoudsregels!$G164="",Onderhoudsregels!$M164=""),"",IF(AND(G$4&gt;=Onderhoudsregels!$G164,IF(Onderhoudsregels!$H164="",G$4=Onderhoudsregels!$G164,MOD(G$4-Onderhoudsregels!$G164,Onderhoudsregels!$H164)=0)),ROUND(Onderhoudsregels!$M164*(1+prijsstijging)^MAX(0,G$4-prijspeil)*opslagfactor,0),""))</f>
      </c>
      <c r="H164" s="12">
        <f>IF(OR(Onderhoudsregels!$G164="",Onderhoudsregels!$M164=""),"",IF(AND(H$4&gt;=Onderhoudsregels!$G164,IF(Onderhoudsregels!$H164="",H$4=Onderhoudsregels!$G164,MOD(H$4-Onderhoudsregels!$G164,Onderhoudsregels!$H164)=0)),ROUND(Onderhoudsregels!$M164*(1+prijsstijging)^MAX(0,H$4-prijspeil)*opslagfactor,0),""))</f>
      </c>
      <c r="I164" s="12">
        <f>IF(OR(Onderhoudsregels!$G164="",Onderhoudsregels!$M164=""),"",IF(AND(I$4&gt;=Onderhoudsregels!$G164,IF(Onderhoudsregels!$H164="",I$4=Onderhoudsregels!$G164,MOD(I$4-Onderhoudsregels!$G164,Onderhoudsregels!$H164)=0)),ROUND(Onderhoudsregels!$M164*(1+prijsstijging)^MAX(0,I$4-prijspeil)*opslagfactor,0),""))</f>
      </c>
      <c r="J164" s="12">
        <f>IF(OR(Onderhoudsregels!$G164="",Onderhoudsregels!$M164=""),"",IF(AND(J$4&gt;=Onderhoudsregels!$G164,IF(Onderhoudsregels!$H164="",J$4=Onderhoudsregels!$G164,MOD(J$4-Onderhoudsregels!$G164,Onderhoudsregels!$H164)=0)),ROUND(Onderhoudsregels!$M164*(1+prijsstijging)^MAX(0,J$4-prijspeil)*opslagfactor,0),""))</f>
      </c>
      <c r="K164" s="12">
        <f>IF(OR(Onderhoudsregels!$G164="",Onderhoudsregels!$M164=""),"",IF(AND(K$4&gt;=Onderhoudsregels!$G164,IF(Onderhoudsregels!$H164="",K$4=Onderhoudsregels!$G164,MOD(K$4-Onderhoudsregels!$G164,Onderhoudsregels!$H164)=0)),ROUND(Onderhoudsregels!$M164*(1+prijsstijging)^MAX(0,K$4-prijspeil)*opslagfactor,0),""))</f>
      </c>
      <c r="L164" s="12">
        <f>IF(OR(Onderhoudsregels!$G164="",Onderhoudsregels!$M164=""),"",IF(AND(L$4&gt;=Onderhoudsregels!$G164,IF(Onderhoudsregels!$H164="",L$4=Onderhoudsregels!$G164,MOD(L$4-Onderhoudsregels!$G164,Onderhoudsregels!$H164)=0)),ROUND(Onderhoudsregels!$M164*(1+prijsstijging)^MAX(0,L$4-prijspeil)*opslagfactor,0),""))</f>
      </c>
      <c r="M164" s="12">
        <f>IF(OR(Onderhoudsregels!$G164="",Onderhoudsregels!$M164=""),"",IF(AND(M$4&gt;=Onderhoudsregels!$G164,IF(Onderhoudsregels!$H164="",M$4=Onderhoudsregels!$G164,MOD(M$4-Onderhoudsregels!$G164,Onderhoudsregels!$H164)=0)),ROUND(Onderhoudsregels!$M164*(1+prijsstijging)^MAX(0,M$4-prijspeil)*opslagfactor,0),""))</f>
      </c>
    </row>
    <row r="165">
      <c r="A165" s="11">
        <f>IF(Onderhoudsregels!$E165="","",Onderhoudsregels!$A165&amp;"")</f>
      </c>
      <c r="B165" s="11">
        <f>IF(Onderhoudsregels!$E165="","",Onderhoudsregels!$B165&amp;"")</f>
      </c>
      <c r="C165" s="11">
        <f>IF(Onderhoudsregels!$E165="","",Onderhoudsregels!$E165)</f>
      </c>
      <c r="D165" s="12">
        <f>IF(OR(Onderhoudsregels!$G165="",Onderhoudsregels!$M165=""),"",IF(AND(D$4&gt;=Onderhoudsregels!$G165,IF(Onderhoudsregels!$H165="",D$4=Onderhoudsregels!$G165,MOD(D$4-Onderhoudsregels!$G165,Onderhoudsregels!$H165)=0)),ROUND(Onderhoudsregels!$M165*(1+prijsstijging)^MAX(0,D$4-prijspeil)*opslagfactor,0),""))</f>
      </c>
      <c r="E165" s="12">
        <f>IF(OR(Onderhoudsregels!$G165="",Onderhoudsregels!$M165=""),"",IF(AND(E$4&gt;=Onderhoudsregels!$G165,IF(Onderhoudsregels!$H165="",E$4=Onderhoudsregels!$G165,MOD(E$4-Onderhoudsregels!$G165,Onderhoudsregels!$H165)=0)),ROUND(Onderhoudsregels!$M165*(1+prijsstijging)^MAX(0,E$4-prijspeil)*opslagfactor,0),""))</f>
      </c>
      <c r="F165" s="12">
        <f>IF(OR(Onderhoudsregels!$G165="",Onderhoudsregels!$M165=""),"",IF(AND(F$4&gt;=Onderhoudsregels!$G165,IF(Onderhoudsregels!$H165="",F$4=Onderhoudsregels!$G165,MOD(F$4-Onderhoudsregels!$G165,Onderhoudsregels!$H165)=0)),ROUND(Onderhoudsregels!$M165*(1+prijsstijging)^MAX(0,F$4-prijspeil)*opslagfactor,0),""))</f>
      </c>
      <c r="G165" s="12">
        <f>IF(OR(Onderhoudsregels!$G165="",Onderhoudsregels!$M165=""),"",IF(AND(G$4&gt;=Onderhoudsregels!$G165,IF(Onderhoudsregels!$H165="",G$4=Onderhoudsregels!$G165,MOD(G$4-Onderhoudsregels!$G165,Onderhoudsregels!$H165)=0)),ROUND(Onderhoudsregels!$M165*(1+prijsstijging)^MAX(0,G$4-prijspeil)*opslagfactor,0),""))</f>
      </c>
      <c r="H165" s="12">
        <f>IF(OR(Onderhoudsregels!$G165="",Onderhoudsregels!$M165=""),"",IF(AND(H$4&gt;=Onderhoudsregels!$G165,IF(Onderhoudsregels!$H165="",H$4=Onderhoudsregels!$G165,MOD(H$4-Onderhoudsregels!$G165,Onderhoudsregels!$H165)=0)),ROUND(Onderhoudsregels!$M165*(1+prijsstijging)^MAX(0,H$4-prijspeil)*opslagfactor,0),""))</f>
      </c>
      <c r="I165" s="12">
        <f>IF(OR(Onderhoudsregels!$G165="",Onderhoudsregels!$M165=""),"",IF(AND(I$4&gt;=Onderhoudsregels!$G165,IF(Onderhoudsregels!$H165="",I$4=Onderhoudsregels!$G165,MOD(I$4-Onderhoudsregels!$G165,Onderhoudsregels!$H165)=0)),ROUND(Onderhoudsregels!$M165*(1+prijsstijging)^MAX(0,I$4-prijspeil)*opslagfactor,0),""))</f>
      </c>
      <c r="J165" s="12">
        <f>IF(OR(Onderhoudsregels!$G165="",Onderhoudsregels!$M165=""),"",IF(AND(J$4&gt;=Onderhoudsregels!$G165,IF(Onderhoudsregels!$H165="",J$4=Onderhoudsregels!$G165,MOD(J$4-Onderhoudsregels!$G165,Onderhoudsregels!$H165)=0)),ROUND(Onderhoudsregels!$M165*(1+prijsstijging)^MAX(0,J$4-prijspeil)*opslagfactor,0),""))</f>
      </c>
      <c r="K165" s="12">
        <f>IF(OR(Onderhoudsregels!$G165="",Onderhoudsregels!$M165=""),"",IF(AND(K$4&gt;=Onderhoudsregels!$G165,IF(Onderhoudsregels!$H165="",K$4=Onderhoudsregels!$G165,MOD(K$4-Onderhoudsregels!$G165,Onderhoudsregels!$H165)=0)),ROUND(Onderhoudsregels!$M165*(1+prijsstijging)^MAX(0,K$4-prijspeil)*opslagfactor,0),""))</f>
      </c>
      <c r="L165" s="12">
        <f>IF(OR(Onderhoudsregels!$G165="",Onderhoudsregels!$M165=""),"",IF(AND(L$4&gt;=Onderhoudsregels!$G165,IF(Onderhoudsregels!$H165="",L$4=Onderhoudsregels!$G165,MOD(L$4-Onderhoudsregels!$G165,Onderhoudsregels!$H165)=0)),ROUND(Onderhoudsregels!$M165*(1+prijsstijging)^MAX(0,L$4-prijspeil)*opslagfactor,0),""))</f>
      </c>
      <c r="M165" s="12">
        <f>IF(OR(Onderhoudsregels!$G165="",Onderhoudsregels!$M165=""),"",IF(AND(M$4&gt;=Onderhoudsregels!$G165,IF(Onderhoudsregels!$H165="",M$4=Onderhoudsregels!$G165,MOD(M$4-Onderhoudsregels!$G165,Onderhoudsregels!$H165)=0)),ROUND(Onderhoudsregels!$M165*(1+prijsstijging)^MAX(0,M$4-prijspeil)*opslagfactor,0),""))</f>
      </c>
    </row>
    <row r="166">
      <c r="A166" s="11">
        <f>IF(Onderhoudsregels!$E166="","",Onderhoudsregels!$A166&amp;"")</f>
      </c>
      <c r="B166" s="11">
        <f>IF(Onderhoudsregels!$E166="","",Onderhoudsregels!$B166&amp;"")</f>
      </c>
      <c r="C166" s="11">
        <f>IF(Onderhoudsregels!$E166="","",Onderhoudsregels!$E166)</f>
      </c>
      <c r="D166" s="12">
        <f>IF(OR(Onderhoudsregels!$G166="",Onderhoudsregels!$M166=""),"",IF(AND(D$4&gt;=Onderhoudsregels!$G166,IF(Onderhoudsregels!$H166="",D$4=Onderhoudsregels!$G166,MOD(D$4-Onderhoudsregels!$G166,Onderhoudsregels!$H166)=0)),ROUND(Onderhoudsregels!$M166*(1+prijsstijging)^MAX(0,D$4-prijspeil)*opslagfactor,0),""))</f>
      </c>
      <c r="E166" s="12">
        <f>IF(OR(Onderhoudsregels!$G166="",Onderhoudsregels!$M166=""),"",IF(AND(E$4&gt;=Onderhoudsregels!$G166,IF(Onderhoudsregels!$H166="",E$4=Onderhoudsregels!$G166,MOD(E$4-Onderhoudsregels!$G166,Onderhoudsregels!$H166)=0)),ROUND(Onderhoudsregels!$M166*(1+prijsstijging)^MAX(0,E$4-prijspeil)*opslagfactor,0),""))</f>
      </c>
      <c r="F166" s="12">
        <f>IF(OR(Onderhoudsregels!$G166="",Onderhoudsregels!$M166=""),"",IF(AND(F$4&gt;=Onderhoudsregels!$G166,IF(Onderhoudsregels!$H166="",F$4=Onderhoudsregels!$G166,MOD(F$4-Onderhoudsregels!$G166,Onderhoudsregels!$H166)=0)),ROUND(Onderhoudsregels!$M166*(1+prijsstijging)^MAX(0,F$4-prijspeil)*opslagfactor,0),""))</f>
      </c>
      <c r="G166" s="12">
        <f>IF(OR(Onderhoudsregels!$G166="",Onderhoudsregels!$M166=""),"",IF(AND(G$4&gt;=Onderhoudsregels!$G166,IF(Onderhoudsregels!$H166="",G$4=Onderhoudsregels!$G166,MOD(G$4-Onderhoudsregels!$G166,Onderhoudsregels!$H166)=0)),ROUND(Onderhoudsregels!$M166*(1+prijsstijging)^MAX(0,G$4-prijspeil)*opslagfactor,0),""))</f>
      </c>
      <c r="H166" s="12">
        <f>IF(OR(Onderhoudsregels!$G166="",Onderhoudsregels!$M166=""),"",IF(AND(H$4&gt;=Onderhoudsregels!$G166,IF(Onderhoudsregels!$H166="",H$4=Onderhoudsregels!$G166,MOD(H$4-Onderhoudsregels!$G166,Onderhoudsregels!$H166)=0)),ROUND(Onderhoudsregels!$M166*(1+prijsstijging)^MAX(0,H$4-prijspeil)*opslagfactor,0),""))</f>
      </c>
      <c r="I166" s="12">
        <f>IF(OR(Onderhoudsregels!$G166="",Onderhoudsregels!$M166=""),"",IF(AND(I$4&gt;=Onderhoudsregels!$G166,IF(Onderhoudsregels!$H166="",I$4=Onderhoudsregels!$G166,MOD(I$4-Onderhoudsregels!$G166,Onderhoudsregels!$H166)=0)),ROUND(Onderhoudsregels!$M166*(1+prijsstijging)^MAX(0,I$4-prijspeil)*opslagfactor,0),""))</f>
      </c>
      <c r="J166" s="12">
        <f>IF(OR(Onderhoudsregels!$G166="",Onderhoudsregels!$M166=""),"",IF(AND(J$4&gt;=Onderhoudsregels!$G166,IF(Onderhoudsregels!$H166="",J$4=Onderhoudsregels!$G166,MOD(J$4-Onderhoudsregels!$G166,Onderhoudsregels!$H166)=0)),ROUND(Onderhoudsregels!$M166*(1+prijsstijging)^MAX(0,J$4-prijspeil)*opslagfactor,0),""))</f>
      </c>
      <c r="K166" s="12">
        <f>IF(OR(Onderhoudsregels!$G166="",Onderhoudsregels!$M166=""),"",IF(AND(K$4&gt;=Onderhoudsregels!$G166,IF(Onderhoudsregels!$H166="",K$4=Onderhoudsregels!$G166,MOD(K$4-Onderhoudsregels!$G166,Onderhoudsregels!$H166)=0)),ROUND(Onderhoudsregels!$M166*(1+prijsstijging)^MAX(0,K$4-prijspeil)*opslagfactor,0),""))</f>
      </c>
      <c r="L166" s="12">
        <f>IF(OR(Onderhoudsregels!$G166="",Onderhoudsregels!$M166=""),"",IF(AND(L$4&gt;=Onderhoudsregels!$G166,IF(Onderhoudsregels!$H166="",L$4=Onderhoudsregels!$G166,MOD(L$4-Onderhoudsregels!$G166,Onderhoudsregels!$H166)=0)),ROUND(Onderhoudsregels!$M166*(1+prijsstijging)^MAX(0,L$4-prijspeil)*opslagfactor,0),""))</f>
      </c>
      <c r="M166" s="12">
        <f>IF(OR(Onderhoudsregels!$G166="",Onderhoudsregels!$M166=""),"",IF(AND(M$4&gt;=Onderhoudsregels!$G166,IF(Onderhoudsregels!$H166="",M$4=Onderhoudsregels!$G166,MOD(M$4-Onderhoudsregels!$G166,Onderhoudsregels!$H166)=0)),ROUND(Onderhoudsregels!$M166*(1+prijsstijging)^MAX(0,M$4-prijspeil)*opslagfactor,0),""))</f>
      </c>
    </row>
    <row r="167">
      <c r="A167" s="11">
        <f>IF(Onderhoudsregels!$E167="","",Onderhoudsregels!$A167&amp;"")</f>
      </c>
      <c r="B167" s="11">
        <f>IF(Onderhoudsregels!$E167="","",Onderhoudsregels!$B167&amp;"")</f>
      </c>
      <c r="C167" s="11">
        <f>IF(Onderhoudsregels!$E167="","",Onderhoudsregels!$E167)</f>
      </c>
      <c r="D167" s="12">
        <f>IF(OR(Onderhoudsregels!$G167="",Onderhoudsregels!$M167=""),"",IF(AND(D$4&gt;=Onderhoudsregels!$G167,IF(Onderhoudsregels!$H167="",D$4=Onderhoudsregels!$G167,MOD(D$4-Onderhoudsregels!$G167,Onderhoudsregels!$H167)=0)),ROUND(Onderhoudsregels!$M167*(1+prijsstijging)^MAX(0,D$4-prijspeil)*opslagfactor,0),""))</f>
      </c>
      <c r="E167" s="12">
        <f>IF(OR(Onderhoudsregels!$G167="",Onderhoudsregels!$M167=""),"",IF(AND(E$4&gt;=Onderhoudsregels!$G167,IF(Onderhoudsregels!$H167="",E$4=Onderhoudsregels!$G167,MOD(E$4-Onderhoudsregels!$G167,Onderhoudsregels!$H167)=0)),ROUND(Onderhoudsregels!$M167*(1+prijsstijging)^MAX(0,E$4-prijspeil)*opslagfactor,0),""))</f>
      </c>
      <c r="F167" s="12">
        <f>IF(OR(Onderhoudsregels!$G167="",Onderhoudsregels!$M167=""),"",IF(AND(F$4&gt;=Onderhoudsregels!$G167,IF(Onderhoudsregels!$H167="",F$4=Onderhoudsregels!$G167,MOD(F$4-Onderhoudsregels!$G167,Onderhoudsregels!$H167)=0)),ROUND(Onderhoudsregels!$M167*(1+prijsstijging)^MAX(0,F$4-prijspeil)*opslagfactor,0),""))</f>
      </c>
      <c r="G167" s="12">
        <f>IF(OR(Onderhoudsregels!$G167="",Onderhoudsregels!$M167=""),"",IF(AND(G$4&gt;=Onderhoudsregels!$G167,IF(Onderhoudsregels!$H167="",G$4=Onderhoudsregels!$G167,MOD(G$4-Onderhoudsregels!$G167,Onderhoudsregels!$H167)=0)),ROUND(Onderhoudsregels!$M167*(1+prijsstijging)^MAX(0,G$4-prijspeil)*opslagfactor,0),""))</f>
      </c>
      <c r="H167" s="12">
        <f>IF(OR(Onderhoudsregels!$G167="",Onderhoudsregels!$M167=""),"",IF(AND(H$4&gt;=Onderhoudsregels!$G167,IF(Onderhoudsregels!$H167="",H$4=Onderhoudsregels!$G167,MOD(H$4-Onderhoudsregels!$G167,Onderhoudsregels!$H167)=0)),ROUND(Onderhoudsregels!$M167*(1+prijsstijging)^MAX(0,H$4-prijspeil)*opslagfactor,0),""))</f>
      </c>
      <c r="I167" s="12">
        <f>IF(OR(Onderhoudsregels!$G167="",Onderhoudsregels!$M167=""),"",IF(AND(I$4&gt;=Onderhoudsregels!$G167,IF(Onderhoudsregels!$H167="",I$4=Onderhoudsregels!$G167,MOD(I$4-Onderhoudsregels!$G167,Onderhoudsregels!$H167)=0)),ROUND(Onderhoudsregels!$M167*(1+prijsstijging)^MAX(0,I$4-prijspeil)*opslagfactor,0),""))</f>
      </c>
      <c r="J167" s="12">
        <f>IF(OR(Onderhoudsregels!$G167="",Onderhoudsregels!$M167=""),"",IF(AND(J$4&gt;=Onderhoudsregels!$G167,IF(Onderhoudsregels!$H167="",J$4=Onderhoudsregels!$G167,MOD(J$4-Onderhoudsregels!$G167,Onderhoudsregels!$H167)=0)),ROUND(Onderhoudsregels!$M167*(1+prijsstijging)^MAX(0,J$4-prijspeil)*opslagfactor,0),""))</f>
      </c>
      <c r="K167" s="12">
        <f>IF(OR(Onderhoudsregels!$G167="",Onderhoudsregels!$M167=""),"",IF(AND(K$4&gt;=Onderhoudsregels!$G167,IF(Onderhoudsregels!$H167="",K$4=Onderhoudsregels!$G167,MOD(K$4-Onderhoudsregels!$G167,Onderhoudsregels!$H167)=0)),ROUND(Onderhoudsregels!$M167*(1+prijsstijging)^MAX(0,K$4-prijspeil)*opslagfactor,0),""))</f>
      </c>
      <c r="L167" s="12">
        <f>IF(OR(Onderhoudsregels!$G167="",Onderhoudsregels!$M167=""),"",IF(AND(L$4&gt;=Onderhoudsregels!$G167,IF(Onderhoudsregels!$H167="",L$4=Onderhoudsregels!$G167,MOD(L$4-Onderhoudsregels!$G167,Onderhoudsregels!$H167)=0)),ROUND(Onderhoudsregels!$M167*(1+prijsstijging)^MAX(0,L$4-prijspeil)*opslagfactor,0),""))</f>
      </c>
      <c r="M167" s="12">
        <f>IF(OR(Onderhoudsregels!$G167="",Onderhoudsregels!$M167=""),"",IF(AND(M$4&gt;=Onderhoudsregels!$G167,IF(Onderhoudsregels!$H167="",M$4=Onderhoudsregels!$G167,MOD(M$4-Onderhoudsregels!$G167,Onderhoudsregels!$H167)=0)),ROUND(Onderhoudsregels!$M167*(1+prijsstijging)^MAX(0,M$4-prijspeil)*opslagfactor,0),""))</f>
      </c>
    </row>
    <row r="168">
      <c r="A168" s="11">
        <f>IF(Onderhoudsregels!$E168="","",Onderhoudsregels!$A168&amp;"")</f>
      </c>
      <c r="B168" s="11">
        <f>IF(Onderhoudsregels!$E168="","",Onderhoudsregels!$B168&amp;"")</f>
      </c>
      <c r="C168" s="11">
        <f>IF(Onderhoudsregels!$E168="","",Onderhoudsregels!$E168)</f>
      </c>
      <c r="D168" s="12">
        <f>IF(OR(Onderhoudsregels!$G168="",Onderhoudsregels!$M168=""),"",IF(AND(D$4&gt;=Onderhoudsregels!$G168,IF(Onderhoudsregels!$H168="",D$4=Onderhoudsregels!$G168,MOD(D$4-Onderhoudsregels!$G168,Onderhoudsregels!$H168)=0)),ROUND(Onderhoudsregels!$M168*(1+prijsstijging)^MAX(0,D$4-prijspeil)*opslagfactor,0),""))</f>
      </c>
      <c r="E168" s="12">
        <f>IF(OR(Onderhoudsregels!$G168="",Onderhoudsregels!$M168=""),"",IF(AND(E$4&gt;=Onderhoudsregels!$G168,IF(Onderhoudsregels!$H168="",E$4=Onderhoudsregels!$G168,MOD(E$4-Onderhoudsregels!$G168,Onderhoudsregels!$H168)=0)),ROUND(Onderhoudsregels!$M168*(1+prijsstijging)^MAX(0,E$4-prijspeil)*opslagfactor,0),""))</f>
      </c>
      <c r="F168" s="12">
        <f>IF(OR(Onderhoudsregels!$G168="",Onderhoudsregels!$M168=""),"",IF(AND(F$4&gt;=Onderhoudsregels!$G168,IF(Onderhoudsregels!$H168="",F$4=Onderhoudsregels!$G168,MOD(F$4-Onderhoudsregels!$G168,Onderhoudsregels!$H168)=0)),ROUND(Onderhoudsregels!$M168*(1+prijsstijging)^MAX(0,F$4-prijspeil)*opslagfactor,0),""))</f>
      </c>
      <c r="G168" s="12">
        <f>IF(OR(Onderhoudsregels!$G168="",Onderhoudsregels!$M168=""),"",IF(AND(G$4&gt;=Onderhoudsregels!$G168,IF(Onderhoudsregels!$H168="",G$4=Onderhoudsregels!$G168,MOD(G$4-Onderhoudsregels!$G168,Onderhoudsregels!$H168)=0)),ROUND(Onderhoudsregels!$M168*(1+prijsstijging)^MAX(0,G$4-prijspeil)*opslagfactor,0),""))</f>
      </c>
      <c r="H168" s="12">
        <f>IF(OR(Onderhoudsregels!$G168="",Onderhoudsregels!$M168=""),"",IF(AND(H$4&gt;=Onderhoudsregels!$G168,IF(Onderhoudsregels!$H168="",H$4=Onderhoudsregels!$G168,MOD(H$4-Onderhoudsregels!$G168,Onderhoudsregels!$H168)=0)),ROUND(Onderhoudsregels!$M168*(1+prijsstijging)^MAX(0,H$4-prijspeil)*opslagfactor,0),""))</f>
      </c>
      <c r="I168" s="12">
        <f>IF(OR(Onderhoudsregels!$G168="",Onderhoudsregels!$M168=""),"",IF(AND(I$4&gt;=Onderhoudsregels!$G168,IF(Onderhoudsregels!$H168="",I$4=Onderhoudsregels!$G168,MOD(I$4-Onderhoudsregels!$G168,Onderhoudsregels!$H168)=0)),ROUND(Onderhoudsregels!$M168*(1+prijsstijging)^MAX(0,I$4-prijspeil)*opslagfactor,0),""))</f>
      </c>
      <c r="J168" s="12">
        <f>IF(OR(Onderhoudsregels!$G168="",Onderhoudsregels!$M168=""),"",IF(AND(J$4&gt;=Onderhoudsregels!$G168,IF(Onderhoudsregels!$H168="",J$4=Onderhoudsregels!$G168,MOD(J$4-Onderhoudsregels!$G168,Onderhoudsregels!$H168)=0)),ROUND(Onderhoudsregels!$M168*(1+prijsstijging)^MAX(0,J$4-prijspeil)*opslagfactor,0),""))</f>
      </c>
      <c r="K168" s="12">
        <f>IF(OR(Onderhoudsregels!$G168="",Onderhoudsregels!$M168=""),"",IF(AND(K$4&gt;=Onderhoudsregels!$G168,IF(Onderhoudsregels!$H168="",K$4=Onderhoudsregels!$G168,MOD(K$4-Onderhoudsregels!$G168,Onderhoudsregels!$H168)=0)),ROUND(Onderhoudsregels!$M168*(1+prijsstijging)^MAX(0,K$4-prijspeil)*opslagfactor,0),""))</f>
      </c>
      <c r="L168" s="12">
        <f>IF(OR(Onderhoudsregels!$G168="",Onderhoudsregels!$M168=""),"",IF(AND(L$4&gt;=Onderhoudsregels!$G168,IF(Onderhoudsregels!$H168="",L$4=Onderhoudsregels!$G168,MOD(L$4-Onderhoudsregels!$G168,Onderhoudsregels!$H168)=0)),ROUND(Onderhoudsregels!$M168*(1+prijsstijging)^MAX(0,L$4-prijspeil)*opslagfactor,0),""))</f>
      </c>
      <c r="M168" s="12">
        <f>IF(OR(Onderhoudsregels!$G168="",Onderhoudsregels!$M168=""),"",IF(AND(M$4&gt;=Onderhoudsregels!$G168,IF(Onderhoudsregels!$H168="",M$4=Onderhoudsregels!$G168,MOD(M$4-Onderhoudsregels!$G168,Onderhoudsregels!$H168)=0)),ROUND(Onderhoudsregels!$M168*(1+prijsstijging)^MAX(0,M$4-prijspeil)*opslagfactor,0),""))</f>
      </c>
    </row>
    <row r="169">
      <c r="A169" s="11">
        <f>IF(Onderhoudsregels!$E169="","",Onderhoudsregels!$A169&amp;"")</f>
      </c>
      <c r="B169" s="11">
        <f>IF(Onderhoudsregels!$E169="","",Onderhoudsregels!$B169&amp;"")</f>
      </c>
      <c r="C169" s="11">
        <f>IF(Onderhoudsregels!$E169="","",Onderhoudsregels!$E169)</f>
      </c>
      <c r="D169" s="12">
        <f>IF(OR(Onderhoudsregels!$G169="",Onderhoudsregels!$M169=""),"",IF(AND(D$4&gt;=Onderhoudsregels!$G169,IF(Onderhoudsregels!$H169="",D$4=Onderhoudsregels!$G169,MOD(D$4-Onderhoudsregels!$G169,Onderhoudsregels!$H169)=0)),ROUND(Onderhoudsregels!$M169*(1+prijsstijging)^MAX(0,D$4-prijspeil)*opslagfactor,0),""))</f>
      </c>
      <c r="E169" s="12">
        <f>IF(OR(Onderhoudsregels!$G169="",Onderhoudsregels!$M169=""),"",IF(AND(E$4&gt;=Onderhoudsregels!$G169,IF(Onderhoudsregels!$H169="",E$4=Onderhoudsregels!$G169,MOD(E$4-Onderhoudsregels!$G169,Onderhoudsregels!$H169)=0)),ROUND(Onderhoudsregels!$M169*(1+prijsstijging)^MAX(0,E$4-prijspeil)*opslagfactor,0),""))</f>
      </c>
      <c r="F169" s="12">
        <f>IF(OR(Onderhoudsregels!$G169="",Onderhoudsregels!$M169=""),"",IF(AND(F$4&gt;=Onderhoudsregels!$G169,IF(Onderhoudsregels!$H169="",F$4=Onderhoudsregels!$G169,MOD(F$4-Onderhoudsregels!$G169,Onderhoudsregels!$H169)=0)),ROUND(Onderhoudsregels!$M169*(1+prijsstijging)^MAX(0,F$4-prijspeil)*opslagfactor,0),""))</f>
      </c>
      <c r="G169" s="12">
        <f>IF(OR(Onderhoudsregels!$G169="",Onderhoudsregels!$M169=""),"",IF(AND(G$4&gt;=Onderhoudsregels!$G169,IF(Onderhoudsregels!$H169="",G$4=Onderhoudsregels!$G169,MOD(G$4-Onderhoudsregels!$G169,Onderhoudsregels!$H169)=0)),ROUND(Onderhoudsregels!$M169*(1+prijsstijging)^MAX(0,G$4-prijspeil)*opslagfactor,0),""))</f>
      </c>
      <c r="H169" s="12">
        <f>IF(OR(Onderhoudsregels!$G169="",Onderhoudsregels!$M169=""),"",IF(AND(H$4&gt;=Onderhoudsregels!$G169,IF(Onderhoudsregels!$H169="",H$4=Onderhoudsregels!$G169,MOD(H$4-Onderhoudsregels!$G169,Onderhoudsregels!$H169)=0)),ROUND(Onderhoudsregels!$M169*(1+prijsstijging)^MAX(0,H$4-prijspeil)*opslagfactor,0),""))</f>
      </c>
      <c r="I169" s="12">
        <f>IF(OR(Onderhoudsregels!$G169="",Onderhoudsregels!$M169=""),"",IF(AND(I$4&gt;=Onderhoudsregels!$G169,IF(Onderhoudsregels!$H169="",I$4=Onderhoudsregels!$G169,MOD(I$4-Onderhoudsregels!$G169,Onderhoudsregels!$H169)=0)),ROUND(Onderhoudsregels!$M169*(1+prijsstijging)^MAX(0,I$4-prijspeil)*opslagfactor,0),""))</f>
      </c>
      <c r="J169" s="12">
        <f>IF(OR(Onderhoudsregels!$G169="",Onderhoudsregels!$M169=""),"",IF(AND(J$4&gt;=Onderhoudsregels!$G169,IF(Onderhoudsregels!$H169="",J$4=Onderhoudsregels!$G169,MOD(J$4-Onderhoudsregels!$G169,Onderhoudsregels!$H169)=0)),ROUND(Onderhoudsregels!$M169*(1+prijsstijging)^MAX(0,J$4-prijspeil)*opslagfactor,0),""))</f>
      </c>
      <c r="K169" s="12">
        <f>IF(OR(Onderhoudsregels!$G169="",Onderhoudsregels!$M169=""),"",IF(AND(K$4&gt;=Onderhoudsregels!$G169,IF(Onderhoudsregels!$H169="",K$4=Onderhoudsregels!$G169,MOD(K$4-Onderhoudsregels!$G169,Onderhoudsregels!$H169)=0)),ROUND(Onderhoudsregels!$M169*(1+prijsstijging)^MAX(0,K$4-prijspeil)*opslagfactor,0),""))</f>
      </c>
      <c r="L169" s="12">
        <f>IF(OR(Onderhoudsregels!$G169="",Onderhoudsregels!$M169=""),"",IF(AND(L$4&gt;=Onderhoudsregels!$G169,IF(Onderhoudsregels!$H169="",L$4=Onderhoudsregels!$G169,MOD(L$4-Onderhoudsregels!$G169,Onderhoudsregels!$H169)=0)),ROUND(Onderhoudsregels!$M169*(1+prijsstijging)^MAX(0,L$4-prijspeil)*opslagfactor,0),""))</f>
      </c>
      <c r="M169" s="12">
        <f>IF(OR(Onderhoudsregels!$G169="",Onderhoudsregels!$M169=""),"",IF(AND(M$4&gt;=Onderhoudsregels!$G169,IF(Onderhoudsregels!$H169="",M$4=Onderhoudsregels!$G169,MOD(M$4-Onderhoudsregels!$G169,Onderhoudsregels!$H169)=0)),ROUND(Onderhoudsregels!$M169*(1+prijsstijging)^MAX(0,M$4-prijspeil)*opslagfactor,0),""))</f>
      </c>
    </row>
    <row r="170">
      <c r="A170" s="11">
        <f>IF(Onderhoudsregels!$E170="","",Onderhoudsregels!$A170&amp;"")</f>
      </c>
      <c r="B170" s="11">
        <f>IF(Onderhoudsregels!$E170="","",Onderhoudsregels!$B170&amp;"")</f>
      </c>
      <c r="C170" s="11">
        <f>IF(Onderhoudsregels!$E170="","",Onderhoudsregels!$E170)</f>
      </c>
      <c r="D170" s="12">
        <f>IF(OR(Onderhoudsregels!$G170="",Onderhoudsregels!$M170=""),"",IF(AND(D$4&gt;=Onderhoudsregels!$G170,IF(Onderhoudsregels!$H170="",D$4=Onderhoudsregels!$G170,MOD(D$4-Onderhoudsregels!$G170,Onderhoudsregels!$H170)=0)),ROUND(Onderhoudsregels!$M170*(1+prijsstijging)^MAX(0,D$4-prijspeil)*opslagfactor,0),""))</f>
      </c>
      <c r="E170" s="12">
        <f>IF(OR(Onderhoudsregels!$G170="",Onderhoudsregels!$M170=""),"",IF(AND(E$4&gt;=Onderhoudsregels!$G170,IF(Onderhoudsregels!$H170="",E$4=Onderhoudsregels!$G170,MOD(E$4-Onderhoudsregels!$G170,Onderhoudsregels!$H170)=0)),ROUND(Onderhoudsregels!$M170*(1+prijsstijging)^MAX(0,E$4-prijspeil)*opslagfactor,0),""))</f>
      </c>
      <c r="F170" s="12">
        <f>IF(OR(Onderhoudsregels!$G170="",Onderhoudsregels!$M170=""),"",IF(AND(F$4&gt;=Onderhoudsregels!$G170,IF(Onderhoudsregels!$H170="",F$4=Onderhoudsregels!$G170,MOD(F$4-Onderhoudsregels!$G170,Onderhoudsregels!$H170)=0)),ROUND(Onderhoudsregels!$M170*(1+prijsstijging)^MAX(0,F$4-prijspeil)*opslagfactor,0),""))</f>
      </c>
      <c r="G170" s="12">
        <f>IF(OR(Onderhoudsregels!$G170="",Onderhoudsregels!$M170=""),"",IF(AND(G$4&gt;=Onderhoudsregels!$G170,IF(Onderhoudsregels!$H170="",G$4=Onderhoudsregels!$G170,MOD(G$4-Onderhoudsregels!$G170,Onderhoudsregels!$H170)=0)),ROUND(Onderhoudsregels!$M170*(1+prijsstijging)^MAX(0,G$4-prijspeil)*opslagfactor,0),""))</f>
      </c>
      <c r="H170" s="12">
        <f>IF(OR(Onderhoudsregels!$G170="",Onderhoudsregels!$M170=""),"",IF(AND(H$4&gt;=Onderhoudsregels!$G170,IF(Onderhoudsregels!$H170="",H$4=Onderhoudsregels!$G170,MOD(H$4-Onderhoudsregels!$G170,Onderhoudsregels!$H170)=0)),ROUND(Onderhoudsregels!$M170*(1+prijsstijging)^MAX(0,H$4-prijspeil)*opslagfactor,0),""))</f>
      </c>
      <c r="I170" s="12">
        <f>IF(OR(Onderhoudsregels!$G170="",Onderhoudsregels!$M170=""),"",IF(AND(I$4&gt;=Onderhoudsregels!$G170,IF(Onderhoudsregels!$H170="",I$4=Onderhoudsregels!$G170,MOD(I$4-Onderhoudsregels!$G170,Onderhoudsregels!$H170)=0)),ROUND(Onderhoudsregels!$M170*(1+prijsstijging)^MAX(0,I$4-prijspeil)*opslagfactor,0),""))</f>
      </c>
      <c r="J170" s="12">
        <f>IF(OR(Onderhoudsregels!$G170="",Onderhoudsregels!$M170=""),"",IF(AND(J$4&gt;=Onderhoudsregels!$G170,IF(Onderhoudsregels!$H170="",J$4=Onderhoudsregels!$G170,MOD(J$4-Onderhoudsregels!$G170,Onderhoudsregels!$H170)=0)),ROUND(Onderhoudsregels!$M170*(1+prijsstijging)^MAX(0,J$4-prijspeil)*opslagfactor,0),""))</f>
      </c>
      <c r="K170" s="12">
        <f>IF(OR(Onderhoudsregels!$G170="",Onderhoudsregels!$M170=""),"",IF(AND(K$4&gt;=Onderhoudsregels!$G170,IF(Onderhoudsregels!$H170="",K$4=Onderhoudsregels!$G170,MOD(K$4-Onderhoudsregels!$G170,Onderhoudsregels!$H170)=0)),ROUND(Onderhoudsregels!$M170*(1+prijsstijging)^MAX(0,K$4-prijspeil)*opslagfactor,0),""))</f>
      </c>
      <c r="L170" s="12">
        <f>IF(OR(Onderhoudsregels!$G170="",Onderhoudsregels!$M170=""),"",IF(AND(L$4&gt;=Onderhoudsregels!$G170,IF(Onderhoudsregels!$H170="",L$4=Onderhoudsregels!$G170,MOD(L$4-Onderhoudsregels!$G170,Onderhoudsregels!$H170)=0)),ROUND(Onderhoudsregels!$M170*(1+prijsstijging)^MAX(0,L$4-prijspeil)*opslagfactor,0),""))</f>
      </c>
      <c r="M170" s="12">
        <f>IF(OR(Onderhoudsregels!$G170="",Onderhoudsregels!$M170=""),"",IF(AND(M$4&gt;=Onderhoudsregels!$G170,IF(Onderhoudsregels!$H170="",M$4=Onderhoudsregels!$G170,MOD(M$4-Onderhoudsregels!$G170,Onderhoudsregels!$H170)=0)),ROUND(Onderhoudsregels!$M170*(1+prijsstijging)^MAX(0,M$4-prijspeil)*opslagfactor,0),""))</f>
      </c>
    </row>
    <row r="171">
      <c r="A171" s="11">
        <f>IF(Onderhoudsregels!$E171="","",Onderhoudsregels!$A171&amp;"")</f>
      </c>
      <c r="B171" s="11">
        <f>IF(Onderhoudsregels!$E171="","",Onderhoudsregels!$B171&amp;"")</f>
      </c>
      <c r="C171" s="11">
        <f>IF(Onderhoudsregels!$E171="","",Onderhoudsregels!$E171)</f>
      </c>
      <c r="D171" s="12">
        <f>IF(OR(Onderhoudsregels!$G171="",Onderhoudsregels!$M171=""),"",IF(AND(D$4&gt;=Onderhoudsregels!$G171,IF(Onderhoudsregels!$H171="",D$4=Onderhoudsregels!$G171,MOD(D$4-Onderhoudsregels!$G171,Onderhoudsregels!$H171)=0)),ROUND(Onderhoudsregels!$M171*(1+prijsstijging)^MAX(0,D$4-prijspeil)*opslagfactor,0),""))</f>
      </c>
      <c r="E171" s="12">
        <f>IF(OR(Onderhoudsregels!$G171="",Onderhoudsregels!$M171=""),"",IF(AND(E$4&gt;=Onderhoudsregels!$G171,IF(Onderhoudsregels!$H171="",E$4=Onderhoudsregels!$G171,MOD(E$4-Onderhoudsregels!$G171,Onderhoudsregels!$H171)=0)),ROUND(Onderhoudsregels!$M171*(1+prijsstijging)^MAX(0,E$4-prijspeil)*opslagfactor,0),""))</f>
      </c>
      <c r="F171" s="12">
        <f>IF(OR(Onderhoudsregels!$G171="",Onderhoudsregels!$M171=""),"",IF(AND(F$4&gt;=Onderhoudsregels!$G171,IF(Onderhoudsregels!$H171="",F$4=Onderhoudsregels!$G171,MOD(F$4-Onderhoudsregels!$G171,Onderhoudsregels!$H171)=0)),ROUND(Onderhoudsregels!$M171*(1+prijsstijging)^MAX(0,F$4-prijspeil)*opslagfactor,0),""))</f>
      </c>
      <c r="G171" s="12">
        <f>IF(OR(Onderhoudsregels!$G171="",Onderhoudsregels!$M171=""),"",IF(AND(G$4&gt;=Onderhoudsregels!$G171,IF(Onderhoudsregels!$H171="",G$4=Onderhoudsregels!$G171,MOD(G$4-Onderhoudsregels!$G171,Onderhoudsregels!$H171)=0)),ROUND(Onderhoudsregels!$M171*(1+prijsstijging)^MAX(0,G$4-prijspeil)*opslagfactor,0),""))</f>
      </c>
      <c r="H171" s="12">
        <f>IF(OR(Onderhoudsregels!$G171="",Onderhoudsregels!$M171=""),"",IF(AND(H$4&gt;=Onderhoudsregels!$G171,IF(Onderhoudsregels!$H171="",H$4=Onderhoudsregels!$G171,MOD(H$4-Onderhoudsregels!$G171,Onderhoudsregels!$H171)=0)),ROUND(Onderhoudsregels!$M171*(1+prijsstijging)^MAX(0,H$4-prijspeil)*opslagfactor,0),""))</f>
      </c>
      <c r="I171" s="12">
        <f>IF(OR(Onderhoudsregels!$G171="",Onderhoudsregels!$M171=""),"",IF(AND(I$4&gt;=Onderhoudsregels!$G171,IF(Onderhoudsregels!$H171="",I$4=Onderhoudsregels!$G171,MOD(I$4-Onderhoudsregels!$G171,Onderhoudsregels!$H171)=0)),ROUND(Onderhoudsregels!$M171*(1+prijsstijging)^MAX(0,I$4-prijspeil)*opslagfactor,0),""))</f>
      </c>
      <c r="J171" s="12">
        <f>IF(OR(Onderhoudsregels!$G171="",Onderhoudsregels!$M171=""),"",IF(AND(J$4&gt;=Onderhoudsregels!$G171,IF(Onderhoudsregels!$H171="",J$4=Onderhoudsregels!$G171,MOD(J$4-Onderhoudsregels!$G171,Onderhoudsregels!$H171)=0)),ROUND(Onderhoudsregels!$M171*(1+prijsstijging)^MAX(0,J$4-prijspeil)*opslagfactor,0),""))</f>
      </c>
      <c r="K171" s="12">
        <f>IF(OR(Onderhoudsregels!$G171="",Onderhoudsregels!$M171=""),"",IF(AND(K$4&gt;=Onderhoudsregels!$G171,IF(Onderhoudsregels!$H171="",K$4=Onderhoudsregels!$G171,MOD(K$4-Onderhoudsregels!$G171,Onderhoudsregels!$H171)=0)),ROUND(Onderhoudsregels!$M171*(1+prijsstijging)^MAX(0,K$4-prijspeil)*opslagfactor,0),""))</f>
      </c>
      <c r="L171" s="12">
        <f>IF(OR(Onderhoudsregels!$G171="",Onderhoudsregels!$M171=""),"",IF(AND(L$4&gt;=Onderhoudsregels!$G171,IF(Onderhoudsregels!$H171="",L$4=Onderhoudsregels!$G171,MOD(L$4-Onderhoudsregels!$G171,Onderhoudsregels!$H171)=0)),ROUND(Onderhoudsregels!$M171*(1+prijsstijging)^MAX(0,L$4-prijspeil)*opslagfactor,0),""))</f>
      </c>
      <c r="M171" s="12">
        <f>IF(OR(Onderhoudsregels!$G171="",Onderhoudsregels!$M171=""),"",IF(AND(M$4&gt;=Onderhoudsregels!$G171,IF(Onderhoudsregels!$H171="",M$4=Onderhoudsregels!$G171,MOD(M$4-Onderhoudsregels!$G171,Onderhoudsregels!$H171)=0)),ROUND(Onderhoudsregels!$M171*(1+prijsstijging)^MAX(0,M$4-prijspeil)*opslagfactor,0),""))</f>
      </c>
    </row>
    <row r="172">
      <c r="A172" s="11">
        <f>IF(Onderhoudsregels!$E172="","",Onderhoudsregels!$A172&amp;"")</f>
      </c>
      <c r="B172" s="11">
        <f>IF(Onderhoudsregels!$E172="","",Onderhoudsregels!$B172&amp;"")</f>
      </c>
      <c r="C172" s="11">
        <f>IF(Onderhoudsregels!$E172="","",Onderhoudsregels!$E172)</f>
      </c>
      <c r="D172" s="12">
        <f>IF(OR(Onderhoudsregels!$G172="",Onderhoudsregels!$M172=""),"",IF(AND(D$4&gt;=Onderhoudsregels!$G172,IF(Onderhoudsregels!$H172="",D$4=Onderhoudsregels!$G172,MOD(D$4-Onderhoudsregels!$G172,Onderhoudsregels!$H172)=0)),ROUND(Onderhoudsregels!$M172*(1+prijsstijging)^MAX(0,D$4-prijspeil)*opslagfactor,0),""))</f>
      </c>
      <c r="E172" s="12">
        <f>IF(OR(Onderhoudsregels!$G172="",Onderhoudsregels!$M172=""),"",IF(AND(E$4&gt;=Onderhoudsregels!$G172,IF(Onderhoudsregels!$H172="",E$4=Onderhoudsregels!$G172,MOD(E$4-Onderhoudsregels!$G172,Onderhoudsregels!$H172)=0)),ROUND(Onderhoudsregels!$M172*(1+prijsstijging)^MAX(0,E$4-prijspeil)*opslagfactor,0),""))</f>
      </c>
      <c r="F172" s="12">
        <f>IF(OR(Onderhoudsregels!$G172="",Onderhoudsregels!$M172=""),"",IF(AND(F$4&gt;=Onderhoudsregels!$G172,IF(Onderhoudsregels!$H172="",F$4=Onderhoudsregels!$G172,MOD(F$4-Onderhoudsregels!$G172,Onderhoudsregels!$H172)=0)),ROUND(Onderhoudsregels!$M172*(1+prijsstijging)^MAX(0,F$4-prijspeil)*opslagfactor,0),""))</f>
      </c>
      <c r="G172" s="12">
        <f>IF(OR(Onderhoudsregels!$G172="",Onderhoudsregels!$M172=""),"",IF(AND(G$4&gt;=Onderhoudsregels!$G172,IF(Onderhoudsregels!$H172="",G$4=Onderhoudsregels!$G172,MOD(G$4-Onderhoudsregels!$G172,Onderhoudsregels!$H172)=0)),ROUND(Onderhoudsregels!$M172*(1+prijsstijging)^MAX(0,G$4-prijspeil)*opslagfactor,0),""))</f>
      </c>
      <c r="H172" s="12">
        <f>IF(OR(Onderhoudsregels!$G172="",Onderhoudsregels!$M172=""),"",IF(AND(H$4&gt;=Onderhoudsregels!$G172,IF(Onderhoudsregels!$H172="",H$4=Onderhoudsregels!$G172,MOD(H$4-Onderhoudsregels!$G172,Onderhoudsregels!$H172)=0)),ROUND(Onderhoudsregels!$M172*(1+prijsstijging)^MAX(0,H$4-prijspeil)*opslagfactor,0),""))</f>
      </c>
      <c r="I172" s="12">
        <f>IF(OR(Onderhoudsregels!$G172="",Onderhoudsregels!$M172=""),"",IF(AND(I$4&gt;=Onderhoudsregels!$G172,IF(Onderhoudsregels!$H172="",I$4=Onderhoudsregels!$G172,MOD(I$4-Onderhoudsregels!$G172,Onderhoudsregels!$H172)=0)),ROUND(Onderhoudsregels!$M172*(1+prijsstijging)^MAX(0,I$4-prijspeil)*opslagfactor,0),""))</f>
      </c>
      <c r="J172" s="12">
        <f>IF(OR(Onderhoudsregels!$G172="",Onderhoudsregels!$M172=""),"",IF(AND(J$4&gt;=Onderhoudsregels!$G172,IF(Onderhoudsregels!$H172="",J$4=Onderhoudsregels!$G172,MOD(J$4-Onderhoudsregels!$G172,Onderhoudsregels!$H172)=0)),ROUND(Onderhoudsregels!$M172*(1+prijsstijging)^MAX(0,J$4-prijspeil)*opslagfactor,0),""))</f>
      </c>
      <c r="K172" s="12">
        <f>IF(OR(Onderhoudsregels!$G172="",Onderhoudsregels!$M172=""),"",IF(AND(K$4&gt;=Onderhoudsregels!$G172,IF(Onderhoudsregels!$H172="",K$4=Onderhoudsregels!$G172,MOD(K$4-Onderhoudsregels!$G172,Onderhoudsregels!$H172)=0)),ROUND(Onderhoudsregels!$M172*(1+prijsstijging)^MAX(0,K$4-prijspeil)*opslagfactor,0),""))</f>
      </c>
      <c r="L172" s="12">
        <f>IF(OR(Onderhoudsregels!$G172="",Onderhoudsregels!$M172=""),"",IF(AND(L$4&gt;=Onderhoudsregels!$G172,IF(Onderhoudsregels!$H172="",L$4=Onderhoudsregels!$G172,MOD(L$4-Onderhoudsregels!$G172,Onderhoudsregels!$H172)=0)),ROUND(Onderhoudsregels!$M172*(1+prijsstijging)^MAX(0,L$4-prijspeil)*opslagfactor,0),""))</f>
      </c>
      <c r="M172" s="12">
        <f>IF(OR(Onderhoudsregels!$G172="",Onderhoudsregels!$M172=""),"",IF(AND(M$4&gt;=Onderhoudsregels!$G172,IF(Onderhoudsregels!$H172="",M$4=Onderhoudsregels!$G172,MOD(M$4-Onderhoudsregels!$G172,Onderhoudsregels!$H172)=0)),ROUND(Onderhoudsregels!$M172*(1+prijsstijging)^MAX(0,M$4-prijspeil)*opslagfactor,0),""))</f>
      </c>
    </row>
    <row r="173">
      <c r="A173" s="11">
        <f>IF(Onderhoudsregels!$E173="","",Onderhoudsregels!$A173&amp;"")</f>
      </c>
      <c r="B173" s="11">
        <f>IF(Onderhoudsregels!$E173="","",Onderhoudsregels!$B173&amp;"")</f>
      </c>
      <c r="C173" s="11">
        <f>IF(Onderhoudsregels!$E173="","",Onderhoudsregels!$E173)</f>
      </c>
      <c r="D173" s="12">
        <f>IF(OR(Onderhoudsregels!$G173="",Onderhoudsregels!$M173=""),"",IF(AND(D$4&gt;=Onderhoudsregels!$G173,IF(Onderhoudsregels!$H173="",D$4=Onderhoudsregels!$G173,MOD(D$4-Onderhoudsregels!$G173,Onderhoudsregels!$H173)=0)),ROUND(Onderhoudsregels!$M173*(1+prijsstijging)^MAX(0,D$4-prijspeil)*opslagfactor,0),""))</f>
      </c>
      <c r="E173" s="12">
        <f>IF(OR(Onderhoudsregels!$G173="",Onderhoudsregels!$M173=""),"",IF(AND(E$4&gt;=Onderhoudsregels!$G173,IF(Onderhoudsregels!$H173="",E$4=Onderhoudsregels!$G173,MOD(E$4-Onderhoudsregels!$G173,Onderhoudsregels!$H173)=0)),ROUND(Onderhoudsregels!$M173*(1+prijsstijging)^MAX(0,E$4-prijspeil)*opslagfactor,0),""))</f>
      </c>
      <c r="F173" s="12">
        <f>IF(OR(Onderhoudsregels!$G173="",Onderhoudsregels!$M173=""),"",IF(AND(F$4&gt;=Onderhoudsregels!$G173,IF(Onderhoudsregels!$H173="",F$4=Onderhoudsregels!$G173,MOD(F$4-Onderhoudsregels!$G173,Onderhoudsregels!$H173)=0)),ROUND(Onderhoudsregels!$M173*(1+prijsstijging)^MAX(0,F$4-prijspeil)*opslagfactor,0),""))</f>
      </c>
      <c r="G173" s="12">
        <f>IF(OR(Onderhoudsregels!$G173="",Onderhoudsregels!$M173=""),"",IF(AND(G$4&gt;=Onderhoudsregels!$G173,IF(Onderhoudsregels!$H173="",G$4=Onderhoudsregels!$G173,MOD(G$4-Onderhoudsregels!$G173,Onderhoudsregels!$H173)=0)),ROUND(Onderhoudsregels!$M173*(1+prijsstijging)^MAX(0,G$4-prijspeil)*opslagfactor,0),""))</f>
      </c>
      <c r="H173" s="12">
        <f>IF(OR(Onderhoudsregels!$G173="",Onderhoudsregels!$M173=""),"",IF(AND(H$4&gt;=Onderhoudsregels!$G173,IF(Onderhoudsregels!$H173="",H$4=Onderhoudsregels!$G173,MOD(H$4-Onderhoudsregels!$G173,Onderhoudsregels!$H173)=0)),ROUND(Onderhoudsregels!$M173*(1+prijsstijging)^MAX(0,H$4-prijspeil)*opslagfactor,0),""))</f>
      </c>
      <c r="I173" s="12">
        <f>IF(OR(Onderhoudsregels!$G173="",Onderhoudsregels!$M173=""),"",IF(AND(I$4&gt;=Onderhoudsregels!$G173,IF(Onderhoudsregels!$H173="",I$4=Onderhoudsregels!$G173,MOD(I$4-Onderhoudsregels!$G173,Onderhoudsregels!$H173)=0)),ROUND(Onderhoudsregels!$M173*(1+prijsstijging)^MAX(0,I$4-prijspeil)*opslagfactor,0),""))</f>
      </c>
      <c r="J173" s="12">
        <f>IF(OR(Onderhoudsregels!$G173="",Onderhoudsregels!$M173=""),"",IF(AND(J$4&gt;=Onderhoudsregels!$G173,IF(Onderhoudsregels!$H173="",J$4=Onderhoudsregels!$G173,MOD(J$4-Onderhoudsregels!$G173,Onderhoudsregels!$H173)=0)),ROUND(Onderhoudsregels!$M173*(1+prijsstijging)^MAX(0,J$4-prijspeil)*opslagfactor,0),""))</f>
      </c>
      <c r="K173" s="12">
        <f>IF(OR(Onderhoudsregels!$G173="",Onderhoudsregels!$M173=""),"",IF(AND(K$4&gt;=Onderhoudsregels!$G173,IF(Onderhoudsregels!$H173="",K$4=Onderhoudsregels!$G173,MOD(K$4-Onderhoudsregels!$G173,Onderhoudsregels!$H173)=0)),ROUND(Onderhoudsregels!$M173*(1+prijsstijging)^MAX(0,K$4-prijspeil)*opslagfactor,0),""))</f>
      </c>
      <c r="L173" s="12">
        <f>IF(OR(Onderhoudsregels!$G173="",Onderhoudsregels!$M173=""),"",IF(AND(L$4&gt;=Onderhoudsregels!$G173,IF(Onderhoudsregels!$H173="",L$4=Onderhoudsregels!$G173,MOD(L$4-Onderhoudsregels!$G173,Onderhoudsregels!$H173)=0)),ROUND(Onderhoudsregels!$M173*(1+prijsstijging)^MAX(0,L$4-prijspeil)*opslagfactor,0),""))</f>
      </c>
      <c r="M173" s="12">
        <f>IF(OR(Onderhoudsregels!$G173="",Onderhoudsregels!$M173=""),"",IF(AND(M$4&gt;=Onderhoudsregels!$G173,IF(Onderhoudsregels!$H173="",M$4=Onderhoudsregels!$G173,MOD(M$4-Onderhoudsregels!$G173,Onderhoudsregels!$H173)=0)),ROUND(Onderhoudsregels!$M173*(1+prijsstijging)^MAX(0,M$4-prijspeil)*opslagfactor,0),""))</f>
      </c>
    </row>
    <row r="174">
      <c r="A174" s="11">
        <f>IF(Onderhoudsregels!$E174="","",Onderhoudsregels!$A174&amp;"")</f>
      </c>
      <c r="B174" s="11">
        <f>IF(Onderhoudsregels!$E174="","",Onderhoudsregels!$B174&amp;"")</f>
      </c>
      <c r="C174" s="11">
        <f>IF(Onderhoudsregels!$E174="","",Onderhoudsregels!$E174)</f>
      </c>
      <c r="D174" s="12">
        <f>IF(OR(Onderhoudsregels!$G174="",Onderhoudsregels!$M174=""),"",IF(AND(D$4&gt;=Onderhoudsregels!$G174,IF(Onderhoudsregels!$H174="",D$4=Onderhoudsregels!$G174,MOD(D$4-Onderhoudsregels!$G174,Onderhoudsregels!$H174)=0)),ROUND(Onderhoudsregels!$M174*(1+prijsstijging)^MAX(0,D$4-prijspeil)*opslagfactor,0),""))</f>
      </c>
      <c r="E174" s="12">
        <f>IF(OR(Onderhoudsregels!$G174="",Onderhoudsregels!$M174=""),"",IF(AND(E$4&gt;=Onderhoudsregels!$G174,IF(Onderhoudsregels!$H174="",E$4=Onderhoudsregels!$G174,MOD(E$4-Onderhoudsregels!$G174,Onderhoudsregels!$H174)=0)),ROUND(Onderhoudsregels!$M174*(1+prijsstijging)^MAX(0,E$4-prijspeil)*opslagfactor,0),""))</f>
      </c>
      <c r="F174" s="12">
        <f>IF(OR(Onderhoudsregels!$G174="",Onderhoudsregels!$M174=""),"",IF(AND(F$4&gt;=Onderhoudsregels!$G174,IF(Onderhoudsregels!$H174="",F$4=Onderhoudsregels!$G174,MOD(F$4-Onderhoudsregels!$G174,Onderhoudsregels!$H174)=0)),ROUND(Onderhoudsregels!$M174*(1+prijsstijging)^MAX(0,F$4-prijspeil)*opslagfactor,0),""))</f>
      </c>
      <c r="G174" s="12">
        <f>IF(OR(Onderhoudsregels!$G174="",Onderhoudsregels!$M174=""),"",IF(AND(G$4&gt;=Onderhoudsregels!$G174,IF(Onderhoudsregels!$H174="",G$4=Onderhoudsregels!$G174,MOD(G$4-Onderhoudsregels!$G174,Onderhoudsregels!$H174)=0)),ROUND(Onderhoudsregels!$M174*(1+prijsstijging)^MAX(0,G$4-prijspeil)*opslagfactor,0),""))</f>
      </c>
      <c r="H174" s="12">
        <f>IF(OR(Onderhoudsregels!$G174="",Onderhoudsregels!$M174=""),"",IF(AND(H$4&gt;=Onderhoudsregels!$G174,IF(Onderhoudsregels!$H174="",H$4=Onderhoudsregels!$G174,MOD(H$4-Onderhoudsregels!$G174,Onderhoudsregels!$H174)=0)),ROUND(Onderhoudsregels!$M174*(1+prijsstijging)^MAX(0,H$4-prijspeil)*opslagfactor,0),""))</f>
      </c>
      <c r="I174" s="12">
        <f>IF(OR(Onderhoudsregels!$G174="",Onderhoudsregels!$M174=""),"",IF(AND(I$4&gt;=Onderhoudsregels!$G174,IF(Onderhoudsregels!$H174="",I$4=Onderhoudsregels!$G174,MOD(I$4-Onderhoudsregels!$G174,Onderhoudsregels!$H174)=0)),ROUND(Onderhoudsregels!$M174*(1+prijsstijging)^MAX(0,I$4-prijspeil)*opslagfactor,0),""))</f>
      </c>
      <c r="J174" s="12">
        <f>IF(OR(Onderhoudsregels!$G174="",Onderhoudsregels!$M174=""),"",IF(AND(J$4&gt;=Onderhoudsregels!$G174,IF(Onderhoudsregels!$H174="",J$4=Onderhoudsregels!$G174,MOD(J$4-Onderhoudsregels!$G174,Onderhoudsregels!$H174)=0)),ROUND(Onderhoudsregels!$M174*(1+prijsstijging)^MAX(0,J$4-prijspeil)*opslagfactor,0),""))</f>
      </c>
      <c r="K174" s="12">
        <f>IF(OR(Onderhoudsregels!$G174="",Onderhoudsregels!$M174=""),"",IF(AND(K$4&gt;=Onderhoudsregels!$G174,IF(Onderhoudsregels!$H174="",K$4=Onderhoudsregels!$G174,MOD(K$4-Onderhoudsregels!$G174,Onderhoudsregels!$H174)=0)),ROUND(Onderhoudsregels!$M174*(1+prijsstijging)^MAX(0,K$4-prijspeil)*opslagfactor,0),""))</f>
      </c>
      <c r="L174" s="12">
        <f>IF(OR(Onderhoudsregels!$G174="",Onderhoudsregels!$M174=""),"",IF(AND(L$4&gt;=Onderhoudsregels!$G174,IF(Onderhoudsregels!$H174="",L$4=Onderhoudsregels!$G174,MOD(L$4-Onderhoudsregels!$G174,Onderhoudsregels!$H174)=0)),ROUND(Onderhoudsregels!$M174*(1+prijsstijging)^MAX(0,L$4-prijspeil)*opslagfactor,0),""))</f>
      </c>
      <c r="M174" s="12">
        <f>IF(OR(Onderhoudsregels!$G174="",Onderhoudsregels!$M174=""),"",IF(AND(M$4&gt;=Onderhoudsregels!$G174,IF(Onderhoudsregels!$H174="",M$4=Onderhoudsregels!$G174,MOD(M$4-Onderhoudsregels!$G174,Onderhoudsregels!$H174)=0)),ROUND(Onderhoudsregels!$M174*(1+prijsstijging)^MAX(0,M$4-prijspeil)*opslagfactor,0),""))</f>
      </c>
    </row>
    <row r="175">
      <c r="A175" s="11">
        <f>IF(Onderhoudsregels!$E175="","",Onderhoudsregels!$A175&amp;"")</f>
      </c>
      <c r="B175" s="11">
        <f>IF(Onderhoudsregels!$E175="","",Onderhoudsregels!$B175&amp;"")</f>
      </c>
      <c r="C175" s="11">
        <f>IF(Onderhoudsregels!$E175="","",Onderhoudsregels!$E175)</f>
      </c>
      <c r="D175" s="12">
        <f>IF(OR(Onderhoudsregels!$G175="",Onderhoudsregels!$M175=""),"",IF(AND(D$4&gt;=Onderhoudsregels!$G175,IF(Onderhoudsregels!$H175="",D$4=Onderhoudsregels!$G175,MOD(D$4-Onderhoudsregels!$G175,Onderhoudsregels!$H175)=0)),ROUND(Onderhoudsregels!$M175*(1+prijsstijging)^MAX(0,D$4-prijspeil)*opslagfactor,0),""))</f>
      </c>
      <c r="E175" s="12">
        <f>IF(OR(Onderhoudsregels!$G175="",Onderhoudsregels!$M175=""),"",IF(AND(E$4&gt;=Onderhoudsregels!$G175,IF(Onderhoudsregels!$H175="",E$4=Onderhoudsregels!$G175,MOD(E$4-Onderhoudsregels!$G175,Onderhoudsregels!$H175)=0)),ROUND(Onderhoudsregels!$M175*(1+prijsstijging)^MAX(0,E$4-prijspeil)*opslagfactor,0),""))</f>
      </c>
      <c r="F175" s="12">
        <f>IF(OR(Onderhoudsregels!$G175="",Onderhoudsregels!$M175=""),"",IF(AND(F$4&gt;=Onderhoudsregels!$G175,IF(Onderhoudsregels!$H175="",F$4=Onderhoudsregels!$G175,MOD(F$4-Onderhoudsregels!$G175,Onderhoudsregels!$H175)=0)),ROUND(Onderhoudsregels!$M175*(1+prijsstijging)^MAX(0,F$4-prijspeil)*opslagfactor,0),""))</f>
      </c>
      <c r="G175" s="12">
        <f>IF(OR(Onderhoudsregels!$G175="",Onderhoudsregels!$M175=""),"",IF(AND(G$4&gt;=Onderhoudsregels!$G175,IF(Onderhoudsregels!$H175="",G$4=Onderhoudsregels!$G175,MOD(G$4-Onderhoudsregels!$G175,Onderhoudsregels!$H175)=0)),ROUND(Onderhoudsregels!$M175*(1+prijsstijging)^MAX(0,G$4-prijspeil)*opslagfactor,0),""))</f>
      </c>
      <c r="H175" s="12">
        <f>IF(OR(Onderhoudsregels!$G175="",Onderhoudsregels!$M175=""),"",IF(AND(H$4&gt;=Onderhoudsregels!$G175,IF(Onderhoudsregels!$H175="",H$4=Onderhoudsregels!$G175,MOD(H$4-Onderhoudsregels!$G175,Onderhoudsregels!$H175)=0)),ROUND(Onderhoudsregels!$M175*(1+prijsstijging)^MAX(0,H$4-prijspeil)*opslagfactor,0),""))</f>
      </c>
      <c r="I175" s="12">
        <f>IF(OR(Onderhoudsregels!$G175="",Onderhoudsregels!$M175=""),"",IF(AND(I$4&gt;=Onderhoudsregels!$G175,IF(Onderhoudsregels!$H175="",I$4=Onderhoudsregels!$G175,MOD(I$4-Onderhoudsregels!$G175,Onderhoudsregels!$H175)=0)),ROUND(Onderhoudsregels!$M175*(1+prijsstijging)^MAX(0,I$4-prijspeil)*opslagfactor,0),""))</f>
      </c>
      <c r="J175" s="12">
        <f>IF(OR(Onderhoudsregels!$G175="",Onderhoudsregels!$M175=""),"",IF(AND(J$4&gt;=Onderhoudsregels!$G175,IF(Onderhoudsregels!$H175="",J$4=Onderhoudsregels!$G175,MOD(J$4-Onderhoudsregels!$G175,Onderhoudsregels!$H175)=0)),ROUND(Onderhoudsregels!$M175*(1+prijsstijging)^MAX(0,J$4-prijspeil)*opslagfactor,0),""))</f>
      </c>
      <c r="K175" s="12">
        <f>IF(OR(Onderhoudsregels!$G175="",Onderhoudsregels!$M175=""),"",IF(AND(K$4&gt;=Onderhoudsregels!$G175,IF(Onderhoudsregels!$H175="",K$4=Onderhoudsregels!$G175,MOD(K$4-Onderhoudsregels!$G175,Onderhoudsregels!$H175)=0)),ROUND(Onderhoudsregels!$M175*(1+prijsstijging)^MAX(0,K$4-prijspeil)*opslagfactor,0),""))</f>
      </c>
      <c r="L175" s="12">
        <f>IF(OR(Onderhoudsregels!$G175="",Onderhoudsregels!$M175=""),"",IF(AND(L$4&gt;=Onderhoudsregels!$G175,IF(Onderhoudsregels!$H175="",L$4=Onderhoudsregels!$G175,MOD(L$4-Onderhoudsregels!$G175,Onderhoudsregels!$H175)=0)),ROUND(Onderhoudsregels!$M175*(1+prijsstijging)^MAX(0,L$4-prijspeil)*opslagfactor,0),""))</f>
      </c>
      <c r="M175" s="12">
        <f>IF(OR(Onderhoudsregels!$G175="",Onderhoudsregels!$M175=""),"",IF(AND(M$4&gt;=Onderhoudsregels!$G175,IF(Onderhoudsregels!$H175="",M$4=Onderhoudsregels!$G175,MOD(M$4-Onderhoudsregels!$G175,Onderhoudsregels!$H175)=0)),ROUND(Onderhoudsregels!$M175*(1+prijsstijging)^MAX(0,M$4-prijspeil)*opslagfactor,0),""))</f>
      </c>
    </row>
    <row r="176">
      <c r="A176" s="11">
        <f>IF(Onderhoudsregels!$E176="","",Onderhoudsregels!$A176&amp;"")</f>
      </c>
      <c r="B176" s="11">
        <f>IF(Onderhoudsregels!$E176="","",Onderhoudsregels!$B176&amp;"")</f>
      </c>
      <c r="C176" s="11">
        <f>IF(Onderhoudsregels!$E176="","",Onderhoudsregels!$E176)</f>
      </c>
      <c r="D176" s="12">
        <f>IF(OR(Onderhoudsregels!$G176="",Onderhoudsregels!$M176=""),"",IF(AND(D$4&gt;=Onderhoudsregels!$G176,IF(Onderhoudsregels!$H176="",D$4=Onderhoudsregels!$G176,MOD(D$4-Onderhoudsregels!$G176,Onderhoudsregels!$H176)=0)),ROUND(Onderhoudsregels!$M176*(1+prijsstijging)^MAX(0,D$4-prijspeil)*opslagfactor,0),""))</f>
      </c>
      <c r="E176" s="12">
        <f>IF(OR(Onderhoudsregels!$G176="",Onderhoudsregels!$M176=""),"",IF(AND(E$4&gt;=Onderhoudsregels!$G176,IF(Onderhoudsregels!$H176="",E$4=Onderhoudsregels!$G176,MOD(E$4-Onderhoudsregels!$G176,Onderhoudsregels!$H176)=0)),ROUND(Onderhoudsregels!$M176*(1+prijsstijging)^MAX(0,E$4-prijspeil)*opslagfactor,0),""))</f>
      </c>
      <c r="F176" s="12">
        <f>IF(OR(Onderhoudsregels!$G176="",Onderhoudsregels!$M176=""),"",IF(AND(F$4&gt;=Onderhoudsregels!$G176,IF(Onderhoudsregels!$H176="",F$4=Onderhoudsregels!$G176,MOD(F$4-Onderhoudsregels!$G176,Onderhoudsregels!$H176)=0)),ROUND(Onderhoudsregels!$M176*(1+prijsstijging)^MAX(0,F$4-prijspeil)*opslagfactor,0),""))</f>
      </c>
      <c r="G176" s="12">
        <f>IF(OR(Onderhoudsregels!$G176="",Onderhoudsregels!$M176=""),"",IF(AND(G$4&gt;=Onderhoudsregels!$G176,IF(Onderhoudsregels!$H176="",G$4=Onderhoudsregels!$G176,MOD(G$4-Onderhoudsregels!$G176,Onderhoudsregels!$H176)=0)),ROUND(Onderhoudsregels!$M176*(1+prijsstijging)^MAX(0,G$4-prijspeil)*opslagfactor,0),""))</f>
      </c>
      <c r="H176" s="12">
        <f>IF(OR(Onderhoudsregels!$G176="",Onderhoudsregels!$M176=""),"",IF(AND(H$4&gt;=Onderhoudsregels!$G176,IF(Onderhoudsregels!$H176="",H$4=Onderhoudsregels!$G176,MOD(H$4-Onderhoudsregels!$G176,Onderhoudsregels!$H176)=0)),ROUND(Onderhoudsregels!$M176*(1+prijsstijging)^MAX(0,H$4-prijspeil)*opslagfactor,0),""))</f>
      </c>
      <c r="I176" s="12">
        <f>IF(OR(Onderhoudsregels!$G176="",Onderhoudsregels!$M176=""),"",IF(AND(I$4&gt;=Onderhoudsregels!$G176,IF(Onderhoudsregels!$H176="",I$4=Onderhoudsregels!$G176,MOD(I$4-Onderhoudsregels!$G176,Onderhoudsregels!$H176)=0)),ROUND(Onderhoudsregels!$M176*(1+prijsstijging)^MAX(0,I$4-prijspeil)*opslagfactor,0),""))</f>
      </c>
      <c r="J176" s="12">
        <f>IF(OR(Onderhoudsregels!$G176="",Onderhoudsregels!$M176=""),"",IF(AND(J$4&gt;=Onderhoudsregels!$G176,IF(Onderhoudsregels!$H176="",J$4=Onderhoudsregels!$G176,MOD(J$4-Onderhoudsregels!$G176,Onderhoudsregels!$H176)=0)),ROUND(Onderhoudsregels!$M176*(1+prijsstijging)^MAX(0,J$4-prijspeil)*opslagfactor,0),""))</f>
      </c>
      <c r="K176" s="12">
        <f>IF(OR(Onderhoudsregels!$G176="",Onderhoudsregels!$M176=""),"",IF(AND(K$4&gt;=Onderhoudsregels!$G176,IF(Onderhoudsregels!$H176="",K$4=Onderhoudsregels!$G176,MOD(K$4-Onderhoudsregels!$G176,Onderhoudsregels!$H176)=0)),ROUND(Onderhoudsregels!$M176*(1+prijsstijging)^MAX(0,K$4-prijspeil)*opslagfactor,0),""))</f>
      </c>
      <c r="L176" s="12">
        <f>IF(OR(Onderhoudsregels!$G176="",Onderhoudsregels!$M176=""),"",IF(AND(L$4&gt;=Onderhoudsregels!$G176,IF(Onderhoudsregels!$H176="",L$4=Onderhoudsregels!$G176,MOD(L$4-Onderhoudsregels!$G176,Onderhoudsregels!$H176)=0)),ROUND(Onderhoudsregels!$M176*(1+prijsstijging)^MAX(0,L$4-prijspeil)*opslagfactor,0),""))</f>
      </c>
      <c r="M176" s="12">
        <f>IF(OR(Onderhoudsregels!$G176="",Onderhoudsregels!$M176=""),"",IF(AND(M$4&gt;=Onderhoudsregels!$G176,IF(Onderhoudsregels!$H176="",M$4=Onderhoudsregels!$G176,MOD(M$4-Onderhoudsregels!$G176,Onderhoudsregels!$H176)=0)),ROUND(Onderhoudsregels!$M176*(1+prijsstijging)^MAX(0,M$4-prijspeil)*opslagfactor,0),""))</f>
      </c>
    </row>
    <row r="177">
      <c r="A177" s="11">
        <f>IF(Onderhoudsregels!$E177="","",Onderhoudsregels!$A177&amp;"")</f>
      </c>
      <c r="B177" s="11">
        <f>IF(Onderhoudsregels!$E177="","",Onderhoudsregels!$B177&amp;"")</f>
      </c>
      <c r="C177" s="11">
        <f>IF(Onderhoudsregels!$E177="","",Onderhoudsregels!$E177)</f>
      </c>
      <c r="D177" s="12">
        <f>IF(OR(Onderhoudsregels!$G177="",Onderhoudsregels!$M177=""),"",IF(AND(D$4&gt;=Onderhoudsregels!$G177,IF(Onderhoudsregels!$H177="",D$4=Onderhoudsregels!$G177,MOD(D$4-Onderhoudsregels!$G177,Onderhoudsregels!$H177)=0)),ROUND(Onderhoudsregels!$M177*(1+prijsstijging)^MAX(0,D$4-prijspeil)*opslagfactor,0),""))</f>
      </c>
      <c r="E177" s="12">
        <f>IF(OR(Onderhoudsregels!$G177="",Onderhoudsregels!$M177=""),"",IF(AND(E$4&gt;=Onderhoudsregels!$G177,IF(Onderhoudsregels!$H177="",E$4=Onderhoudsregels!$G177,MOD(E$4-Onderhoudsregels!$G177,Onderhoudsregels!$H177)=0)),ROUND(Onderhoudsregels!$M177*(1+prijsstijging)^MAX(0,E$4-prijspeil)*opslagfactor,0),""))</f>
      </c>
      <c r="F177" s="12">
        <f>IF(OR(Onderhoudsregels!$G177="",Onderhoudsregels!$M177=""),"",IF(AND(F$4&gt;=Onderhoudsregels!$G177,IF(Onderhoudsregels!$H177="",F$4=Onderhoudsregels!$G177,MOD(F$4-Onderhoudsregels!$G177,Onderhoudsregels!$H177)=0)),ROUND(Onderhoudsregels!$M177*(1+prijsstijging)^MAX(0,F$4-prijspeil)*opslagfactor,0),""))</f>
      </c>
      <c r="G177" s="12">
        <f>IF(OR(Onderhoudsregels!$G177="",Onderhoudsregels!$M177=""),"",IF(AND(G$4&gt;=Onderhoudsregels!$G177,IF(Onderhoudsregels!$H177="",G$4=Onderhoudsregels!$G177,MOD(G$4-Onderhoudsregels!$G177,Onderhoudsregels!$H177)=0)),ROUND(Onderhoudsregels!$M177*(1+prijsstijging)^MAX(0,G$4-prijspeil)*opslagfactor,0),""))</f>
      </c>
      <c r="H177" s="12">
        <f>IF(OR(Onderhoudsregels!$G177="",Onderhoudsregels!$M177=""),"",IF(AND(H$4&gt;=Onderhoudsregels!$G177,IF(Onderhoudsregels!$H177="",H$4=Onderhoudsregels!$G177,MOD(H$4-Onderhoudsregels!$G177,Onderhoudsregels!$H177)=0)),ROUND(Onderhoudsregels!$M177*(1+prijsstijging)^MAX(0,H$4-prijspeil)*opslagfactor,0),""))</f>
      </c>
      <c r="I177" s="12">
        <f>IF(OR(Onderhoudsregels!$G177="",Onderhoudsregels!$M177=""),"",IF(AND(I$4&gt;=Onderhoudsregels!$G177,IF(Onderhoudsregels!$H177="",I$4=Onderhoudsregels!$G177,MOD(I$4-Onderhoudsregels!$G177,Onderhoudsregels!$H177)=0)),ROUND(Onderhoudsregels!$M177*(1+prijsstijging)^MAX(0,I$4-prijspeil)*opslagfactor,0),""))</f>
      </c>
      <c r="J177" s="12">
        <f>IF(OR(Onderhoudsregels!$G177="",Onderhoudsregels!$M177=""),"",IF(AND(J$4&gt;=Onderhoudsregels!$G177,IF(Onderhoudsregels!$H177="",J$4=Onderhoudsregels!$G177,MOD(J$4-Onderhoudsregels!$G177,Onderhoudsregels!$H177)=0)),ROUND(Onderhoudsregels!$M177*(1+prijsstijging)^MAX(0,J$4-prijspeil)*opslagfactor,0),""))</f>
      </c>
      <c r="K177" s="12">
        <f>IF(OR(Onderhoudsregels!$G177="",Onderhoudsregels!$M177=""),"",IF(AND(K$4&gt;=Onderhoudsregels!$G177,IF(Onderhoudsregels!$H177="",K$4=Onderhoudsregels!$G177,MOD(K$4-Onderhoudsregels!$G177,Onderhoudsregels!$H177)=0)),ROUND(Onderhoudsregels!$M177*(1+prijsstijging)^MAX(0,K$4-prijspeil)*opslagfactor,0),""))</f>
      </c>
      <c r="L177" s="12">
        <f>IF(OR(Onderhoudsregels!$G177="",Onderhoudsregels!$M177=""),"",IF(AND(L$4&gt;=Onderhoudsregels!$G177,IF(Onderhoudsregels!$H177="",L$4=Onderhoudsregels!$G177,MOD(L$4-Onderhoudsregels!$G177,Onderhoudsregels!$H177)=0)),ROUND(Onderhoudsregels!$M177*(1+prijsstijging)^MAX(0,L$4-prijspeil)*opslagfactor,0),""))</f>
      </c>
      <c r="M177" s="12">
        <f>IF(OR(Onderhoudsregels!$G177="",Onderhoudsregels!$M177=""),"",IF(AND(M$4&gt;=Onderhoudsregels!$G177,IF(Onderhoudsregels!$H177="",M$4=Onderhoudsregels!$G177,MOD(M$4-Onderhoudsregels!$G177,Onderhoudsregels!$H177)=0)),ROUND(Onderhoudsregels!$M177*(1+prijsstijging)^MAX(0,M$4-prijspeil)*opslagfactor,0),""))</f>
      </c>
    </row>
    <row r="178">
      <c r="A178" s="11">
        <f>IF(Onderhoudsregels!$E178="","",Onderhoudsregels!$A178&amp;"")</f>
      </c>
      <c r="B178" s="11">
        <f>IF(Onderhoudsregels!$E178="","",Onderhoudsregels!$B178&amp;"")</f>
      </c>
      <c r="C178" s="11">
        <f>IF(Onderhoudsregels!$E178="","",Onderhoudsregels!$E178)</f>
      </c>
      <c r="D178" s="12">
        <f>IF(OR(Onderhoudsregels!$G178="",Onderhoudsregels!$M178=""),"",IF(AND(D$4&gt;=Onderhoudsregels!$G178,IF(Onderhoudsregels!$H178="",D$4=Onderhoudsregels!$G178,MOD(D$4-Onderhoudsregels!$G178,Onderhoudsregels!$H178)=0)),ROUND(Onderhoudsregels!$M178*(1+prijsstijging)^MAX(0,D$4-prijspeil)*opslagfactor,0),""))</f>
      </c>
      <c r="E178" s="12">
        <f>IF(OR(Onderhoudsregels!$G178="",Onderhoudsregels!$M178=""),"",IF(AND(E$4&gt;=Onderhoudsregels!$G178,IF(Onderhoudsregels!$H178="",E$4=Onderhoudsregels!$G178,MOD(E$4-Onderhoudsregels!$G178,Onderhoudsregels!$H178)=0)),ROUND(Onderhoudsregels!$M178*(1+prijsstijging)^MAX(0,E$4-prijspeil)*opslagfactor,0),""))</f>
      </c>
      <c r="F178" s="12">
        <f>IF(OR(Onderhoudsregels!$G178="",Onderhoudsregels!$M178=""),"",IF(AND(F$4&gt;=Onderhoudsregels!$G178,IF(Onderhoudsregels!$H178="",F$4=Onderhoudsregels!$G178,MOD(F$4-Onderhoudsregels!$G178,Onderhoudsregels!$H178)=0)),ROUND(Onderhoudsregels!$M178*(1+prijsstijging)^MAX(0,F$4-prijspeil)*opslagfactor,0),""))</f>
      </c>
      <c r="G178" s="12">
        <f>IF(OR(Onderhoudsregels!$G178="",Onderhoudsregels!$M178=""),"",IF(AND(G$4&gt;=Onderhoudsregels!$G178,IF(Onderhoudsregels!$H178="",G$4=Onderhoudsregels!$G178,MOD(G$4-Onderhoudsregels!$G178,Onderhoudsregels!$H178)=0)),ROUND(Onderhoudsregels!$M178*(1+prijsstijging)^MAX(0,G$4-prijspeil)*opslagfactor,0),""))</f>
      </c>
      <c r="H178" s="12">
        <f>IF(OR(Onderhoudsregels!$G178="",Onderhoudsregels!$M178=""),"",IF(AND(H$4&gt;=Onderhoudsregels!$G178,IF(Onderhoudsregels!$H178="",H$4=Onderhoudsregels!$G178,MOD(H$4-Onderhoudsregels!$G178,Onderhoudsregels!$H178)=0)),ROUND(Onderhoudsregels!$M178*(1+prijsstijging)^MAX(0,H$4-prijspeil)*opslagfactor,0),""))</f>
      </c>
      <c r="I178" s="12">
        <f>IF(OR(Onderhoudsregels!$G178="",Onderhoudsregels!$M178=""),"",IF(AND(I$4&gt;=Onderhoudsregels!$G178,IF(Onderhoudsregels!$H178="",I$4=Onderhoudsregels!$G178,MOD(I$4-Onderhoudsregels!$G178,Onderhoudsregels!$H178)=0)),ROUND(Onderhoudsregels!$M178*(1+prijsstijging)^MAX(0,I$4-prijspeil)*opslagfactor,0),""))</f>
      </c>
      <c r="J178" s="12">
        <f>IF(OR(Onderhoudsregels!$G178="",Onderhoudsregels!$M178=""),"",IF(AND(J$4&gt;=Onderhoudsregels!$G178,IF(Onderhoudsregels!$H178="",J$4=Onderhoudsregels!$G178,MOD(J$4-Onderhoudsregels!$G178,Onderhoudsregels!$H178)=0)),ROUND(Onderhoudsregels!$M178*(1+prijsstijging)^MAX(0,J$4-prijspeil)*opslagfactor,0),""))</f>
      </c>
      <c r="K178" s="12">
        <f>IF(OR(Onderhoudsregels!$G178="",Onderhoudsregels!$M178=""),"",IF(AND(K$4&gt;=Onderhoudsregels!$G178,IF(Onderhoudsregels!$H178="",K$4=Onderhoudsregels!$G178,MOD(K$4-Onderhoudsregels!$G178,Onderhoudsregels!$H178)=0)),ROUND(Onderhoudsregels!$M178*(1+prijsstijging)^MAX(0,K$4-prijspeil)*opslagfactor,0),""))</f>
      </c>
      <c r="L178" s="12">
        <f>IF(OR(Onderhoudsregels!$G178="",Onderhoudsregels!$M178=""),"",IF(AND(L$4&gt;=Onderhoudsregels!$G178,IF(Onderhoudsregels!$H178="",L$4=Onderhoudsregels!$G178,MOD(L$4-Onderhoudsregels!$G178,Onderhoudsregels!$H178)=0)),ROUND(Onderhoudsregels!$M178*(1+prijsstijging)^MAX(0,L$4-prijspeil)*opslagfactor,0),""))</f>
      </c>
      <c r="M178" s="12">
        <f>IF(OR(Onderhoudsregels!$G178="",Onderhoudsregels!$M178=""),"",IF(AND(M$4&gt;=Onderhoudsregels!$G178,IF(Onderhoudsregels!$H178="",M$4=Onderhoudsregels!$G178,MOD(M$4-Onderhoudsregels!$G178,Onderhoudsregels!$H178)=0)),ROUND(Onderhoudsregels!$M178*(1+prijsstijging)^MAX(0,M$4-prijspeil)*opslagfactor,0),""))</f>
      </c>
    </row>
    <row r="179">
      <c r="A179" s="11">
        <f>IF(Onderhoudsregels!$E179="","",Onderhoudsregels!$A179&amp;"")</f>
      </c>
      <c r="B179" s="11">
        <f>IF(Onderhoudsregels!$E179="","",Onderhoudsregels!$B179&amp;"")</f>
      </c>
      <c r="C179" s="11">
        <f>IF(Onderhoudsregels!$E179="","",Onderhoudsregels!$E179)</f>
      </c>
      <c r="D179" s="12">
        <f>IF(OR(Onderhoudsregels!$G179="",Onderhoudsregels!$M179=""),"",IF(AND(D$4&gt;=Onderhoudsregels!$G179,IF(Onderhoudsregels!$H179="",D$4=Onderhoudsregels!$G179,MOD(D$4-Onderhoudsregels!$G179,Onderhoudsregels!$H179)=0)),ROUND(Onderhoudsregels!$M179*(1+prijsstijging)^MAX(0,D$4-prijspeil)*opslagfactor,0),""))</f>
      </c>
      <c r="E179" s="12">
        <f>IF(OR(Onderhoudsregels!$G179="",Onderhoudsregels!$M179=""),"",IF(AND(E$4&gt;=Onderhoudsregels!$G179,IF(Onderhoudsregels!$H179="",E$4=Onderhoudsregels!$G179,MOD(E$4-Onderhoudsregels!$G179,Onderhoudsregels!$H179)=0)),ROUND(Onderhoudsregels!$M179*(1+prijsstijging)^MAX(0,E$4-prijspeil)*opslagfactor,0),""))</f>
      </c>
      <c r="F179" s="12">
        <f>IF(OR(Onderhoudsregels!$G179="",Onderhoudsregels!$M179=""),"",IF(AND(F$4&gt;=Onderhoudsregels!$G179,IF(Onderhoudsregels!$H179="",F$4=Onderhoudsregels!$G179,MOD(F$4-Onderhoudsregels!$G179,Onderhoudsregels!$H179)=0)),ROUND(Onderhoudsregels!$M179*(1+prijsstijging)^MAX(0,F$4-prijspeil)*opslagfactor,0),""))</f>
      </c>
      <c r="G179" s="12">
        <f>IF(OR(Onderhoudsregels!$G179="",Onderhoudsregels!$M179=""),"",IF(AND(G$4&gt;=Onderhoudsregels!$G179,IF(Onderhoudsregels!$H179="",G$4=Onderhoudsregels!$G179,MOD(G$4-Onderhoudsregels!$G179,Onderhoudsregels!$H179)=0)),ROUND(Onderhoudsregels!$M179*(1+prijsstijging)^MAX(0,G$4-prijspeil)*opslagfactor,0),""))</f>
      </c>
      <c r="H179" s="12">
        <f>IF(OR(Onderhoudsregels!$G179="",Onderhoudsregels!$M179=""),"",IF(AND(H$4&gt;=Onderhoudsregels!$G179,IF(Onderhoudsregels!$H179="",H$4=Onderhoudsregels!$G179,MOD(H$4-Onderhoudsregels!$G179,Onderhoudsregels!$H179)=0)),ROUND(Onderhoudsregels!$M179*(1+prijsstijging)^MAX(0,H$4-prijspeil)*opslagfactor,0),""))</f>
      </c>
      <c r="I179" s="12">
        <f>IF(OR(Onderhoudsregels!$G179="",Onderhoudsregels!$M179=""),"",IF(AND(I$4&gt;=Onderhoudsregels!$G179,IF(Onderhoudsregels!$H179="",I$4=Onderhoudsregels!$G179,MOD(I$4-Onderhoudsregels!$G179,Onderhoudsregels!$H179)=0)),ROUND(Onderhoudsregels!$M179*(1+prijsstijging)^MAX(0,I$4-prijspeil)*opslagfactor,0),""))</f>
      </c>
      <c r="J179" s="12">
        <f>IF(OR(Onderhoudsregels!$G179="",Onderhoudsregels!$M179=""),"",IF(AND(J$4&gt;=Onderhoudsregels!$G179,IF(Onderhoudsregels!$H179="",J$4=Onderhoudsregels!$G179,MOD(J$4-Onderhoudsregels!$G179,Onderhoudsregels!$H179)=0)),ROUND(Onderhoudsregels!$M179*(1+prijsstijging)^MAX(0,J$4-prijspeil)*opslagfactor,0),""))</f>
      </c>
      <c r="K179" s="12">
        <f>IF(OR(Onderhoudsregels!$G179="",Onderhoudsregels!$M179=""),"",IF(AND(K$4&gt;=Onderhoudsregels!$G179,IF(Onderhoudsregels!$H179="",K$4=Onderhoudsregels!$G179,MOD(K$4-Onderhoudsregels!$G179,Onderhoudsregels!$H179)=0)),ROUND(Onderhoudsregels!$M179*(1+prijsstijging)^MAX(0,K$4-prijspeil)*opslagfactor,0),""))</f>
      </c>
      <c r="L179" s="12">
        <f>IF(OR(Onderhoudsregels!$G179="",Onderhoudsregels!$M179=""),"",IF(AND(L$4&gt;=Onderhoudsregels!$G179,IF(Onderhoudsregels!$H179="",L$4=Onderhoudsregels!$G179,MOD(L$4-Onderhoudsregels!$G179,Onderhoudsregels!$H179)=0)),ROUND(Onderhoudsregels!$M179*(1+prijsstijging)^MAX(0,L$4-prijspeil)*opslagfactor,0),""))</f>
      </c>
      <c r="M179" s="12">
        <f>IF(OR(Onderhoudsregels!$G179="",Onderhoudsregels!$M179=""),"",IF(AND(M$4&gt;=Onderhoudsregels!$G179,IF(Onderhoudsregels!$H179="",M$4=Onderhoudsregels!$G179,MOD(M$4-Onderhoudsregels!$G179,Onderhoudsregels!$H179)=0)),ROUND(Onderhoudsregels!$M179*(1+prijsstijging)^MAX(0,M$4-prijspeil)*opslagfactor,0),""))</f>
      </c>
    </row>
    <row r="180">
      <c r="A180" s="11">
        <f>IF(Onderhoudsregels!$E180="","",Onderhoudsregels!$A180&amp;"")</f>
      </c>
      <c r="B180" s="11">
        <f>IF(Onderhoudsregels!$E180="","",Onderhoudsregels!$B180&amp;"")</f>
      </c>
      <c r="C180" s="11">
        <f>IF(Onderhoudsregels!$E180="","",Onderhoudsregels!$E180)</f>
      </c>
      <c r="D180" s="12">
        <f>IF(OR(Onderhoudsregels!$G180="",Onderhoudsregels!$M180=""),"",IF(AND(D$4&gt;=Onderhoudsregels!$G180,IF(Onderhoudsregels!$H180="",D$4=Onderhoudsregels!$G180,MOD(D$4-Onderhoudsregels!$G180,Onderhoudsregels!$H180)=0)),ROUND(Onderhoudsregels!$M180*(1+prijsstijging)^MAX(0,D$4-prijspeil)*opslagfactor,0),""))</f>
      </c>
      <c r="E180" s="12">
        <f>IF(OR(Onderhoudsregels!$G180="",Onderhoudsregels!$M180=""),"",IF(AND(E$4&gt;=Onderhoudsregels!$G180,IF(Onderhoudsregels!$H180="",E$4=Onderhoudsregels!$G180,MOD(E$4-Onderhoudsregels!$G180,Onderhoudsregels!$H180)=0)),ROUND(Onderhoudsregels!$M180*(1+prijsstijging)^MAX(0,E$4-prijspeil)*opslagfactor,0),""))</f>
      </c>
      <c r="F180" s="12">
        <f>IF(OR(Onderhoudsregels!$G180="",Onderhoudsregels!$M180=""),"",IF(AND(F$4&gt;=Onderhoudsregels!$G180,IF(Onderhoudsregels!$H180="",F$4=Onderhoudsregels!$G180,MOD(F$4-Onderhoudsregels!$G180,Onderhoudsregels!$H180)=0)),ROUND(Onderhoudsregels!$M180*(1+prijsstijging)^MAX(0,F$4-prijspeil)*opslagfactor,0),""))</f>
      </c>
      <c r="G180" s="12">
        <f>IF(OR(Onderhoudsregels!$G180="",Onderhoudsregels!$M180=""),"",IF(AND(G$4&gt;=Onderhoudsregels!$G180,IF(Onderhoudsregels!$H180="",G$4=Onderhoudsregels!$G180,MOD(G$4-Onderhoudsregels!$G180,Onderhoudsregels!$H180)=0)),ROUND(Onderhoudsregels!$M180*(1+prijsstijging)^MAX(0,G$4-prijspeil)*opslagfactor,0),""))</f>
      </c>
      <c r="H180" s="12">
        <f>IF(OR(Onderhoudsregels!$G180="",Onderhoudsregels!$M180=""),"",IF(AND(H$4&gt;=Onderhoudsregels!$G180,IF(Onderhoudsregels!$H180="",H$4=Onderhoudsregels!$G180,MOD(H$4-Onderhoudsregels!$G180,Onderhoudsregels!$H180)=0)),ROUND(Onderhoudsregels!$M180*(1+prijsstijging)^MAX(0,H$4-prijspeil)*opslagfactor,0),""))</f>
      </c>
      <c r="I180" s="12">
        <f>IF(OR(Onderhoudsregels!$G180="",Onderhoudsregels!$M180=""),"",IF(AND(I$4&gt;=Onderhoudsregels!$G180,IF(Onderhoudsregels!$H180="",I$4=Onderhoudsregels!$G180,MOD(I$4-Onderhoudsregels!$G180,Onderhoudsregels!$H180)=0)),ROUND(Onderhoudsregels!$M180*(1+prijsstijging)^MAX(0,I$4-prijspeil)*opslagfactor,0),""))</f>
      </c>
      <c r="J180" s="12">
        <f>IF(OR(Onderhoudsregels!$G180="",Onderhoudsregels!$M180=""),"",IF(AND(J$4&gt;=Onderhoudsregels!$G180,IF(Onderhoudsregels!$H180="",J$4=Onderhoudsregels!$G180,MOD(J$4-Onderhoudsregels!$G180,Onderhoudsregels!$H180)=0)),ROUND(Onderhoudsregels!$M180*(1+prijsstijging)^MAX(0,J$4-prijspeil)*opslagfactor,0),""))</f>
      </c>
      <c r="K180" s="12">
        <f>IF(OR(Onderhoudsregels!$G180="",Onderhoudsregels!$M180=""),"",IF(AND(K$4&gt;=Onderhoudsregels!$G180,IF(Onderhoudsregels!$H180="",K$4=Onderhoudsregels!$G180,MOD(K$4-Onderhoudsregels!$G180,Onderhoudsregels!$H180)=0)),ROUND(Onderhoudsregels!$M180*(1+prijsstijging)^MAX(0,K$4-prijspeil)*opslagfactor,0),""))</f>
      </c>
      <c r="L180" s="12">
        <f>IF(OR(Onderhoudsregels!$G180="",Onderhoudsregels!$M180=""),"",IF(AND(L$4&gt;=Onderhoudsregels!$G180,IF(Onderhoudsregels!$H180="",L$4=Onderhoudsregels!$G180,MOD(L$4-Onderhoudsregels!$G180,Onderhoudsregels!$H180)=0)),ROUND(Onderhoudsregels!$M180*(1+prijsstijging)^MAX(0,L$4-prijspeil)*opslagfactor,0),""))</f>
      </c>
      <c r="M180" s="12">
        <f>IF(OR(Onderhoudsregels!$G180="",Onderhoudsregels!$M180=""),"",IF(AND(M$4&gt;=Onderhoudsregels!$G180,IF(Onderhoudsregels!$H180="",M$4=Onderhoudsregels!$G180,MOD(M$4-Onderhoudsregels!$G180,Onderhoudsregels!$H180)=0)),ROUND(Onderhoudsregels!$M180*(1+prijsstijging)^MAX(0,M$4-prijspeil)*opslagfactor,0),""))</f>
      </c>
    </row>
    <row r="181">
      <c r="A181" s="11">
        <f>IF(Onderhoudsregels!$E181="","",Onderhoudsregels!$A181&amp;"")</f>
      </c>
      <c r="B181" s="11">
        <f>IF(Onderhoudsregels!$E181="","",Onderhoudsregels!$B181&amp;"")</f>
      </c>
      <c r="C181" s="11">
        <f>IF(Onderhoudsregels!$E181="","",Onderhoudsregels!$E181)</f>
      </c>
      <c r="D181" s="12">
        <f>IF(OR(Onderhoudsregels!$G181="",Onderhoudsregels!$M181=""),"",IF(AND(D$4&gt;=Onderhoudsregels!$G181,IF(Onderhoudsregels!$H181="",D$4=Onderhoudsregels!$G181,MOD(D$4-Onderhoudsregels!$G181,Onderhoudsregels!$H181)=0)),ROUND(Onderhoudsregels!$M181*(1+prijsstijging)^MAX(0,D$4-prijspeil)*opslagfactor,0),""))</f>
      </c>
      <c r="E181" s="12">
        <f>IF(OR(Onderhoudsregels!$G181="",Onderhoudsregels!$M181=""),"",IF(AND(E$4&gt;=Onderhoudsregels!$G181,IF(Onderhoudsregels!$H181="",E$4=Onderhoudsregels!$G181,MOD(E$4-Onderhoudsregels!$G181,Onderhoudsregels!$H181)=0)),ROUND(Onderhoudsregels!$M181*(1+prijsstijging)^MAX(0,E$4-prijspeil)*opslagfactor,0),""))</f>
      </c>
      <c r="F181" s="12">
        <f>IF(OR(Onderhoudsregels!$G181="",Onderhoudsregels!$M181=""),"",IF(AND(F$4&gt;=Onderhoudsregels!$G181,IF(Onderhoudsregels!$H181="",F$4=Onderhoudsregels!$G181,MOD(F$4-Onderhoudsregels!$G181,Onderhoudsregels!$H181)=0)),ROUND(Onderhoudsregels!$M181*(1+prijsstijging)^MAX(0,F$4-prijspeil)*opslagfactor,0),""))</f>
      </c>
      <c r="G181" s="12">
        <f>IF(OR(Onderhoudsregels!$G181="",Onderhoudsregels!$M181=""),"",IF(AND(G$4&gt;=Onderhoudsregels!$G181,IF(Onderhoudsregels!$H181="",G$4=Onderhoudsregels!$G181,MOD(G$4-Onderhoudsregels!$G181,Onderhoudsregels!$H181)=0)),ROUND(Onderhoudsregels!$M181*(1+prijsstijging)^MAX(0,G$4-prijspeil)*opslagfactor,0),""))</f>
      </c>
      <c r="H181" s="12">
        <f>IF(OR(Onderhoudsregels!$G181="",Onderhoudsregels!$M181=""),"",IF(AND(H$4&gt;=Onderhoudsregels!$G181,IF(Onderhoudsregels!$H181="",H$4=Onderhoudsregels!$G181,MOD(H$4-Onderhoudsregels!$G181,Onderhoudsregels!$H181)=0)),ROUND(Onderhoudsregels!$M181*(1+prijsstijging)^MAX(0,H$4-prijspeil)*opslagfactor,0),""))</f>
      </c>
      <c r="I181" s="12">
        <f>IF(OR(Onderhoudsregels!$G181="",Onderhoudsregels!$M181=""),"",IF(AND(I$4&gt;=Onderhoudsregels!$G181,IF(Onderhoudsregels!$H181="",I$4=Onderhoudsregels!$G181,MOD(I$4-Onderhoudsregels!$G181,Onderhoudsregels!$H181)=0)),ROUND(Onderhoudsregels!$M181*(1+prijsstijging)^MAX(0,I$4-prijspeil)*opslagfactor,0),""))</f>
      </c>
      <c r="J181" s="12">
        <f>IF(OR(Onderhoudsregels!$G181="",Onderhoudsregels!$M181=""),"",IF(AND(J$4&gt;=Onderhoudsregels!$G181,IF(Onderhoudsregels!$H181="",J$4=Onderhoudsregels!$G181,MOD(J$4-Onderhoudsregels!$G181,Onderhoudsregels!$H181)=0)),ROUND(Onderhoudsregels!$M181*(1+prijsstijging)^MAX(0,J$4-prijspeil)*opslagfactor,0),""))</f>
      </c>
      <c r="K181" s="12">
        <f>IF(OR(Onderhoudsregels!$G181="",Onderhoudsregels!$M181=""),"",IF(AND(K$4&gt;=Onderhoudsregels!$G181,IF(Onderhoudsregels!$H181="",K$4=Onderhoudsregels!$G181,MOD(K$4-Onderhoudsregels!$G181,Onderhoudsregels!$H181)=0)),ROUND(Onderhoudsregels!$M181*(1+prijsstijging)^MAX(0,K$4-prijspeil)*opslagfactor,0),""))</f>
      </c>
      <c r="L181" s="12">
        <f>IF(OR(Onderhoudsregels!$G181="",Onderhoudsregels!$M181=""),"",IF(AND(L$4&gt;=Onderhoudsregels!$G181,IF(Onderhoudsregels!$H181="",L$4=Onderhoudsregels!$G181,MOD(L$4-Onderhoudsregels!$G181,Onderhoudsregels!$H181)=0)),ROUND(Onderhoudsregels!$M181*(1+prijsstijging)^MAX(0,L$4-prijspeil)*opslagfactor,0),""))</f>
      </c>
      <c r="M181" s="12">
        <f>IF(OR(Onderhoudsregels!$G181="",Onderhoudsregels!$M181=""),"",IF(AND(M$4&gt;=Onderhoudsregels!$G181,IF(Onderhoudsregels!$H181="",M$4=Onderhoudsregels!$G181,MOD(M$4-Onderhoudsregels!$G181,Onderhoudsregels!$H181)=0)),ROUND(Onderhoudsregels!$M181*(1+prijsstijging)^MAX(0,M$4-prijspeil)*opslagfactor,0),""))</f>
      </c>
    </row>
    <row r="182">
      <c r="A182" s="11">
        <f>IF(Onderhoudsregels!$E182="","",Onderhoudsregels!$A182&amp;"")</f>
      </c>
      <c r="B182" s="11">
        <f>IF(Onderhoudsregels!$E182="","",Onderhoudsregels!$B182&amp;"")</f>
      </c>
      <c r="C182" s="11">
        <f>IF(Onderhoudsregels!$E182="","",Onderhoudsregels!$E182)</f>
      </c>
      <c r="D182" s="12">
        <f>IF(OR(Onderhoudsregels!$G182="",Onderhoudsregels!$M182=""),"",IF(AND(D$4&gt;=Onderhoudsregels!$G182,IF(Onderhoudsregels!$H182="",D$4=Onderhoudsregels!$G182,MOD(D$4-Onderhoudsregels!$G182,Onderhoudsregels!$H182)=0)),ROUND(Onderhoudsregels!$M182*(1+prijsstijging)^MAX(0,D$4-prijspeil)*opslagfactor,0),""))</f>
      </c>
      <c r="E182" s="12">
        <f>IF(OR(Onderhoudsregels!$G182="",Onderhoudsregels!$M182=""),"",IF(AND(E$4&gt;=Onderhoudsregels!$G182,IF(Onderhoudsregels!$H182="",E$4=Onderhoudsregels!$G182,MOD(E$4-Onderhoudsregels!$G182,Onderhoudsregels!$H182)=0)),ROUND(Onderhoudsregels!$M182*(1+prijsstijging)^MAX(0,E$4-prijspeil)*opslagfactor,0),""))</f>
      </c>
      <c r="F182" s="12">
        <f>IF(OR(Onderhoudsregels!$G182="",Onderhoudsregels!$M182=""),"",IF(AND(F$4&gt;=Onderhoudsregels!$G182,IF(Onderhoudsregels!$H182="",F$4=Onderhoudsregels!$G182,MOD(F$4-Onderhoudsregels!$G182,Onderhoudsregels!$H182)=0)),ROUND(Onderhoudsregels!$M182*(1+prijsstijging)^MAX(0,F$4-prijspeil)*opslagfactor,0),""))</f>
      </c>
      <c r="G182" s="12">
        <f>IF(OR(Onderhoudsregels!$G182="",Onderhoudsregels!$M182=""),"",IF(AND(G$4&gt;=Onderhoudsregels!$G182,IF(Onderhoudsregels!$H182="",G$4=Onderhoudsregels!$G182,MOD(G$4-Onderhoudsregels!$G182,Onderhoudsregels!$H182)=0)),ROUND(Onderhoudsregels!$M182*(1+prijsstijging)^MAX(0,G$4-prijspeil)*opslagfactor,0),""))</f>
      </c>
      <c r="H182" s="12">
        <f>IF(OR(Onderhoudsregels!$G182="",Onderhoudsregels!$M182=""),"",IF(AND(H$4&gt;=Onderhoudsregels!$G182,IF(Onderhoudsregels!$H182="",H$4=Onderhoudsregels!$G182,MOD(H$4-Onderhoudsregels!$G182,Onderhoudsregels!$H182)=0)),ROUND(Onderhoudsregels!$M182*(1+prijsstijging)^MAX(0,H$4-prijspeil)*opslagfactor,0),""))</f>
      </c>
      <c r="I182" s="12">
        <f>IF(OR(Onderhoudsregels!$G182="",Onderhoudsregels!$M182=""),"",IF(AND(I$4&gt;=Onderhoudsregels!$G182,IF(Onderhoudsregels!$H182="",I$4=Onderhoudsregels!$G182,MOD(I$4-Onderhoudsregels!$G182,Onderhoudsregels!$H182)=0)),ROUND(Onderhoudsregels!$M182*(1+prijsstijging)^MAX(0,I$4-prijspeil)*opslagfactor,0),""))</f>
      </c>
      <c r="J182" s="12">
        <f>IF(OR(Onderhoudsregels!$G182="",Onderhoudsregels!$M182=""),"",IF(AND(J$4&gt;=Onderhoudsregels!$G182,IF(Onderhoudsregels!$H182="",J$4=Onderhoudsregels!$G182,MOD(J$4-Onderhoudsregels!$G182,Onderhoudsregels!$H182)=0)),ROUND(Onderhoudsregels!$M182*(1+prijsstijging)^MAX(0,J$4-prijspeil)*opslagfactor,0),""))</f>
      </c>
      <c r="K182" s="12">
        <f>IF(OR(Onderhoudsregels!$G182="",Onderhoudsregels!$M182=""),"",IF(AND(K$4&gt;=Onderhoudsregels!$G182,IF(Onderhoudsregels!$H182="",K$4=Onderhoudsregels!$G182,MOD(K$4-Onderhoudsregels!$G182,Onderhoudsregels!$H182)=0)),ROUND(Onderhoudsregels!$M182*(1+prijsstijging)^MAX(0,K$4-prijspeil)*opslagfactor,0),""))</f>
      </c>
      <c r="L182" s="12">
        <f>IF(OR(Onderhoudsregels!$G182="",Onderhoudsregels!$M182=""),"",IF(AND(L$4&gt;=Onderhoudsregels!$G182,IF(Onderhoudsregels!$H182="",L$4=Onderhoudsregels!$G182,MOD(L$4-Onderhoudsregels!$G182,Onderhoudsregels!$H182)=0)),ROUND(Onderhoudsregels!$M182*(1+prijsstijging)^MAX(0,L$4-prijspeil)*opslagfactor,0),""))</f>
      </c>
      <c r="M182" s="12">
        <f>IF(OR(Onderhoudsregels!$G182="",Onderhoudsregels!$M182=""),"",IF(AND(M$4&gt;=Onderhoudsregels!$G182,IF(Onderhoudsregels!$H182="",M$4=Onderhoudsregels!$G182,MOD(M$4-Onderhoudsregels!$G182,Onderhoudsregels!$H182)=0)),ROUND(Onderhoudsregels!$M182*(1+prijsstijging)^MAX(0,M$4-prijspeil)*opslagfactor,0),""))</f>
      </c>
    </row>
    <row r="183">
      <c r="A183" s="11">
        <f>IF(Onderhoudsregels!$E183="","",Onderhoudsregels!$A183&amp;"")</f>
      </c>
      <c r="B183" s="11">
        <f>IF(Onderhoudsregels!$E183="","",Onderhoudsregels!$B183&amp;"")</f>
      </c>
      <c r="C183" s="11">
        <f>IF(Onderhoudsregels!$E183="","",Onderhoudsregels!$E183)</f>
      </c>
      <c r="D183" s="12">
        <f>IF(OR(Onderhoudsregels!$G183="",Onderhoudsregels!$M183=""),"",IF(AND(D$4&gt;=Onderhoudsregels!$G183,IF(Onderhoudsregels!$H183="",D$4=Onderhoudsregels!$G183,MOD(D$4-Onderhoudsregels!$G183,Onderhoudsregels!$H183)=0)),ROUND(Onderhoudsregels!$M183*(1+prijsstijging)^MAX(0,D$4-prijspeil)*opslagfactor,0),""))</f>
      </c>
      <c r="E183" s="12">
        <f>IF(OR(Onderhoudsregels!$G183="",Onderhoudsregels!$M183=""),"",IF(AND(E$4&gt;=Onderhoudsregels!$G183,IF(Onderhoudsregels!$H183="",E$4=Onderhoudsregels!$G183,MOD(E$4-Onderhoudsregels!$G183,Onderhoudsregels!$H183)=0)),ROUND(Onderhoudsregels!$M183*(1+prijsstijging)^MAX(0,E$4-prijspeil)*opslagfactor,0),""))</f>
      </c>
      <c r="F183" s="12">
        <f>IF(OR(Onderhoudsregels!$G183="",Onderhoudsregels!$M183=""),"",IF(AND(F$4&gt;=Onderhoudsregels!$G183,IF(Onderhoudsregels!$H183="",F$4=Onderhoudsregels!$G183,MOD(F$4-Onderhoudsregels!$G183,Onderhoudsregels!$H183)=0)),ROUND(Onderhoudsregels!$M183*(1+prijsstijging)^MAX(0,F$4-prijspeil)*opslagfactor,0),""))</f>
      </c>
      <c r="G183" s="12">
        <f>IF(OR(Onderhoudsregels!$G183="",Onderhoudsregels!$M183=""),"",IF(AND(G$4&gt;=Onderhoudsregels!$G183,IF(Onderhoudsregels!$H183="",G$4=Onderhoudsregels!$G183,MOD(G$4-Onderhoudsregels!$G183,Onderhoudsregels!$H183)=0)),ROUND(Onderhoudsregels!$M183*(1+prijsstijging)^MAX(0,G$4-prijspeil)*opslagfactor,0),""))</f>
      </c>
      <c r="H183" s="12">
        <f>IF(OR(Onderhoudsregels!$G183="",Onderhoudsregels!$M183=""),"",IF(AND(H$4&gt;=Onderhoudsregels!$G183,IF(Onderhoudsregels!$H183="",H$4=Onderhoudsregels!$G183,MOD(H$4-Onderhoudsregels!$G183,Onderhoudsregels!$H183)=0)),ROUND(Onderhoudsregels!$M183*(1+prijsstijging)^MAX(0,H$4-prijspeil)*opslagfactor,0),""))</f>
      </c>
      <c r="I183" s="12">
        <f>IF(OR(Onderhoudsregels!$G183="",Onderhoudsregels!$M183=""),"",IF(AND(I$4&gt;=Onderhoudsregels!$G183,IF(Onderhoudsregels!$H183="",I$4=Onderhoudsregels!$G183,MOD(I$4-Onderhoudsregels!$G183,Onderhoudsregels!$H183)=0)),ROUND(Onderhoudsregels!$M183*(1+prijsstijging)^MAX(0,I$4-prijspeil)*opslagfactor,0),""))</f>
      </c>
      <c r="J183" s="12">
        <f>IF(OR(Onderhoudsregels!$G183="",Onderhoudsregels!$M183=""),"",IF(AND(J$4&gt;=Onderhoudsregels!$G183,IF(Onderhoudsregels!$H183="",J$4=Onderhoudsregels!$G183,MOD(J$4-Onderhoudsregels!$G183,Onderhoudsregels!$H183)=0)),ROUND(Onderhoudsregels!$M183*(1+prijsstijging)^MAX(0,J$4-prijspeil)*opslagfactor,0),""))</f>
      </c>
      <c r="K183" s="12">
        <f>IF(OR(Onderhoudsregels!$G183="",Onderhoudsregels!$M183=""),"",IF(AND(K$4&gt;=Onderhoudsregels!$G183,IF(Onderhoudsregels!$H183="",K$4=Onderhoudsregels!$G183,MOD(K$4-Onderhoudsregels!$G183,Onderhoudsregels!$H183)=0)),ROUND(Onderhoudsregels!$M183*(1+prijsstijging)^MAX(0,K$4-prijspeil)*opslagfactor,0),""))</f>
      </c>
      <c r="L183" s="12">
        <f>IF(OR(Onderhoudsregels!$G183="",Onderhoudsregels!$M183=""),"",IF(AND(L$4&gt;=Onderhoudsregels!$G183,IF(Onderhoudsregels!$H183="",L$4=Onderhoudsregels!$G183,MOD(L$4-Onderhoudsregels!$G183,Onderhoudsregels!$H183)=0)),ROUND(Onderhoudsregels!$M183*(1+prijsstijging)^MAX(0,L$4-prijspeil)*opslagfactor,0),""))</f>
      </c>
      <c r="M183" s="12">
        <f>IF(OR(Onderhoudsregels!$G183="",Onderhoudsregels!$M183=""),"",IF(AND(M$4&gt;=Onderhoudsregels!$G183,IF(Onderhoudsregels!$H183="",M$4=Onderhoudsregels!$G183,MOD(M$4-Onderhoudsregels!$G183,Onderhoudsregels!$H183)=0)),ROUND(Onderhoudsregels!$M183*(1+prijsstijging)^MAX(0,M$4-prijspeil)*opslagfactor,0),""))</f>
      </c>
    </row>
    <row r="184">
      <c r="A184" s="11">
        <f>IF(Onderhoudsregels!$E184="","",Onderhoudsregels!$A184&amp;"")</f>
      </c>
      <c r="B184" s="11">
        <f>IF(Onderhoudsregels!$E184="","",Onderhoudsregels!$B184&amp;"")</f>
      </c>
      <c r="C184" s="11">
        <f>IF(Onderhoudsregels!$E184="","",Onderhoudsregels!$E184)</f>
      </c>
      <c r="D184" s="12">
        <f>IF(OR(Onderhoudsregels!$G184="",Onderhoudsregels!$M184=""),"",IF(AND(D$4&gt;=Onderhoudsregels!$G184,IF(Onderhoudsregels!$H184="",D$4=Onderhoudsregels!$G184,MOD(D$4-Onderhoudsregels!$G184,Onderhoudsregels!$H184)=0)),ROUND(Onderhoudsregels!$M184*(1+prijsstijging)^MAX(0,D$4-prijspeil)*opslagfactor,0),""))</f>
      </c>
      <c r="E184" s="12">
        <f>IF(OR(Onderhoudsregels!$G184="",Onderhoudsregels!$M184=""),"",IF(AND(E$4&gt;=Onderhoudsregels!$G184,IF(Onderhoudsregels!$H184="",E$4=Onderhoudsregels!$G184,MOD(E$4-Onderhoudsregels!$G184,Onderhoudsregels!$H184)=0)),ROUND(Onderhoudsregels!$M184*(1+prijsstijging)^MAX(0,E$4-prijspeil)*opslagfactor,0),""))</f>
      </c>
      <c r="F184" s="12">
        <f>IF(OR(Onderhoudsregels!$G184="",Onderhoudsregels!$M184=""),"",IF(AND(F$4&gt;=Onderhoudsregels!$G184,IF(Onderhoudsregels!$H184="",F$4=Onderhoudsregels!$G184,MOD(F$4-Onderhoudsregels!$G184,Onderhoudsregels!$H184)=0)),ROUND(Onderhoudsregels!$M184*(1+prijsstijging)^MAX(0,F$4-prijspeil)*opslagfactor,0),""))</f>
      </c>
      <c r="G184" s="12">
        <f>IF(OR(Onderhoudsregels!$G184="",Onderhoudsregels!$M184=""),"",IF(AND(G$4&gt;=Onderhoudsregels!$G184,IF(Onderhoudsregels!$H184="",G$4=Onderhoudsregels!$G184,MOD(G$4-Onderhoudsregels!$G184,Onderhoudsregels!$H184)=0)),ROUND(Onderhoudsregels!$M184*(1+prijsstijging)^MAX(0,G$4-prijspeil)*opslagfactor,0),""))</f>
      </c>
      <c r="H184" s="12">
        <f>IF(OR(Onderhoudsregels!$G184="",Onderhoudsregels!$M184=""),"",IF(AND(H$4&gt;=Onderhoudsregels!$G184,IF(Onderhoudsregels!$H184="",H$4=Onderhoudsregels!$G184,MOD(H$4-Onderhoudsregels!$G184,Onderhoudsregels!$H184)=0)),ROUND(Onderhoudsregels!$M184*(1+prijsstijging)^MAX(0,H$4-prijspeil)*opslagfactor,0),""))</f>
      </c>
      <c r="I184" s="12">
        <f>IF(OR(Onderhoudsregels!$G184="",Onderhoudsregels!$M184=""),"",IF(AND(I$4&gt;=Onderhoudsregels!$G184,IF(Onderhoudsregels!$H184="",I$4=Onderhoudsregels!$G184,MOD(I$4-Onderhoudsregels!$G184,Onderhoudsregels!$H184)=0)),ROUND(Onderhoudsregels!$M184*(1+prijsstijging)^MAX(0,I$4-prijspeil)*opslagfactor,0),""))</f>
      </c>
      <c r="J184" s="12">
        <f>IF(OR(Onderhoudsregels!$G184="",Onderhoudsregels!$M184=""),"",IF(AND(J$4&gt;=Onderhoudsregels!$G184,IF(Onderhoudsregels!$H184="",J$4=Onderhoudsregels!$G184,MOD(J$4-Onderhoudsregels!$G184,Onderhoudsregels!$H184)=0)),ROUND(Onderhoudsregels!$M184*(1+prijsstijging)^MAX(0,J$4-prijspeil)*opslagfactor,0),""))</f>
      </c>
      <c r="K184" s="12">
        <f>IF(OR(Onderhoudsregels!$G184="",Onderhoudsregels!$M184=""),"",IF(AND(K$4&gt;=Onderhoudsregels!$G184,IF(Onderhoudsregels!$H184="",K$4=Onderhoudsregels!$G184,MOD(K$4-Onderhoudsregels!$G184,Onderhoudsregels!$H184)=0)),ROUND(Onderhoudsregels!$M184*(1+prijsstijging)^MAX(0,K$4-prijspeil)*opslagfactor,0),""))</f>
      </c>
      <c r="L184" s="12">
        <f>IF(OR(Onderhoudsregels!$G184="",Onderhoudsregels!$M184=""),"",IF(AND(L$4&gt;=Onderhoudsregels!$G184,IF(Onderhoudsregels!$H184="",L$4=Onderhoudsregels!$G184,MOD(L$4-Onderhoudsregels!$G184,Onderhoudsregels!$H184)=0)),ROUND(Onderhoudsregels!$M184*(1+prijsstijging)^MAX(0,L$4-prijspeil)*opslagfactor,0),""))</f>
      </c>
      <c r="M184" s="12">
        <f>IF(OR(Onderhoudsregels!$G184="",Onderhoudsregels!$M184=""),"",IF(AND(M$4&gt;=Onderhoudsregels!$G184,IF(Onderhoudsregels!$H184="",M$4=Onderhoudsregels!$G184,MOD(M$4-Onderhoudsregels!$G184,Onderhoudsregels!$H184)=0)),ROUND(Onderhoudsregels!$M184*(1+prijsstijging)^MAX(0,M$4-prijspeil)*opslagfactor,0),""))</f>
      </c>
    </row>
    <row r="185">
      <c r="A185" s="11">
        <f>IF(Onderhoudsregels!$E185="","",Onderhoudsregels!$A185&amp;"")</f>
      </c>
      <c r="B185" s="11">
        <f>IF(Onderhoudsregels!$E185="","",Onderhoudsregels!$B185&amp;"")</f>
      </c>
      <c r="C185" s="11">
        <f>IF(Onderhoudsregels!$E185="","",Onderhoudsregels!$E185)</f>
      </c>
      <c r="D185" s="12">
        <f>IF(OR(Onderhoudsregels!$G185="",Onderhoudsregels!$M185=""),"",IF(AND(D$4&gt;=Onderhoudsregels!$G185,IF(Onderhoudsregels!$H185="",D$4=Onderhoudsregels!$G185,MOD(D$4-Onderhoudsregels!$G185,Onderhoudsregels!$H185)=0)),ROUND(Onderhoudsregels!$M185*(1+prijsstijging)^MAX(0,D$4-prijspeil)*opslagfactor,0),""))</f>
      </c>
      <c r="E185" s="12">
        <f>IF(OR(Onderhoudsregels!$G185="",Onderhoudsregels!$M185=""),"",IF(AND(E$4&gt;=Onderhoudsregels!$G185,IF(Onderhoudsregels!$H185="",E$4=Onderhoudsregels!$G185,MOD(E$4-Onderhoudsregels!$G185,Onderhoudsregels!$H185)=0)),ROUND(Onderhoudsregels!$M185*(1+prijsstijging)^MAX(0,E$4-prijspeil)*opslagfactor,0),""))</f>
      </c>
      <c r="F185" s="12">
        <f>IF(OR(Onderhoudsregels!$G185="",Onderhoudsregels!$M185=""),"",IF(AND(F$4&gt;=Onderhoudsregels!$G185,IF(Onderhoudsregels!$H185="",F$4=Onderhoudsregels!$G185,MOD(F$4-Onderhoudsregels!$G185,Onderhoudsregels!$H185)=0)),ROUND(Onderhoudsregels!$M185*(1+prijsstijging)^MAX(0,F$4-prijspeil)*opslagfactor,0),""))</f>
      </c>
      <c r="G185" s="12">
        <f>IF(OR(Onderhoudsregels!$G185="",Onderhoudsregels!$M185=""),"",IF(AND(G$4&gt;=Onderhoudsregels!$G185,IF(Onderhoudsregels!$H185="",G$4=Onderhoudsregels!$G185,MOD(G$4-Onderhoudsregels!$G185,Onderhoudsregels!$H185)=0)),ROUND(Onderhoudsregels!$M185*(1+prijsstijging)^MAX(0,G$4-prijspeil)*opslagfactor,0),""))</f>
      </c>
      <c r="H185" s="12">
        <f>IF(OR(Onderhoudsregels!$G185="",Onderhoudsregels!$M185=""),"",IF(AND(H$4&gt;=Onderhoudsregels!$G185,IF(Onderhoudsregels!$H185="",H$4=Onderhoudsregels!$G185,MOD(H$4-Onderhoudsregels!$G185,Onderhoudsregels!$H185)=0)),ROUND(Onderhoudsregels!$M185*(1+prijsstijging)^MAX(0,H$4-prijspeil)*opslagfactor,0),""))</f>
      </c>
      <c r="I185" s="12">
        <f>IF(OR(Onderhoudsregels!$G185="",Onderhoudsregels!$M185=""),"",IF(AND(I$4&gt;=Onderhoudsregels!$G185,IF(Onderhoudsregels!$H185="",I$4=Onderhoudsregels!$G185,MOD(I$4-Onderhoudsregels!$G185,Onderhoudsregels!$H185)=0)),ROUND(Onderhoudsregels!$M185*(1+prijsstijging)^MAX(0,I$4-prijspeil)*opslagfactor,0),""))</f>
      </c>
      <c r="J185" s="12">
        <f>IF(OR(Onderhoudsregels!$G185="",Onderhoudsregels!$M185=""),"",IF(AND(J$4&gt;=Onderhoudsregels!$G185,IF(Onderhoudsregels!$H185="",J$4=Onderhoudsregels!$G185,MOD(J$4-Onderhoudsregels!$G185,Onderhoudsregels!$H185)=0)),ROUND(Onderhoudsregels!$M185*(1+prijsstijging)^MAX(0,J$4-prijspeil)*opslagfactor,0),""))</f>
      </c>
      <c r="K185" s="12">
        <f>IF(OR(Onderhoudsregels!$G185="",Onderhoudsregels!$M185=""),"",IF(AND(K$4&gt;=Onderhoudsregels!$G185,IF(Onderhoudsregels!$H185="",K$4=Onderhoudsregels!$G185,MOD(K$4-Onderhoudsregels!$G185,Onderhoudsregels!$H185)=0)),ROUND(Onderhoudsregels!$M185*(1+prijsstijging)^MAX(0,K$4-prijspeil)*opslagfactor,0),""))</f>
      </c>
      <c r="L185" s="12">
        <f>IF(OR(Onderhoudsregels!$G185="",Onderhoudsregels!$M185=""),"",IF(AND(L$4&gt;=Onderhoudsregels!$G185,IF(Onderhoudsregels!$H185="",L$4=Onderhoudsregels!$G185,MOD(L$4-Onderhoudsregels!$G185,Onderhoudsregels!$H185)=0)),ROUND(Onderhoudsregels!$M185*(1+prijsstijging)^MAX(0,L$4-prijspeil)*opslagfactor,0),""))</f>
      </c>
      <c r="M185" s="12">
        <f>IF(OR(Onderhoudsregels!$G185="",Onderhoudsregels!$M185=""),"",IF(AND(M$4&gt;=Onderhoudsregels!$G185,IF(Onderhoudsregels!$H185="",M$4=Onderhoudsregels!$G185,MOD(M$4-Onderhoudsregels!$G185,Onderhoudsregels!$H185)=0)),ROUND(Onderhoudsregels!$M185*(1+prijsstijging)^MAX(0,M$4-prijspeil)*opslagfactor,0),""))</f>
      </c>
    </row>
    <row r="186">
      <c r="A186" s="11">
        <f>IF(Onderhoudsregels!$E186="","",Onderhoudsregels!$A186&amp;"")</f>
      </c>
      <c r="B186" s="11">
        <f>IF(Onderhoudsregels!$E186="","",Onderhoudsregels!$B186&amp;"")</f>
      </c>
      <c r="C186" s="11">
        <f>IF(Onderhoudsregels!$E186="","",Onderhoudsregels!$E186)</f>
      </c>
      <c r="D186" s="12">
        <f>IF(OR(Onderhoudsregels!$G186="",Onderhoudsregels!$M186=""),"",IF(AND(D$4&gt;=Onderhoudsregels!$G186,IF(Onderhoudsregels!$H186="",D$4=Onderhoudsregels!$G186,MOD(D$4-Onderhoudsregels!$G186,Onderhoudsregels!$H186)=0)),ROUND(Onderhoudsregels!$M186*(1+prijsstijging)^MAX(0,D$4-prijspeil)*opslagfactor,0),""))</f>
      </c>
      <c r="E186" s="12">
        <f>IF(OR(Onderhoudsregels!$G186="",Onderhoudsregels!$M186=""),"",IF(AND(E$4&gt;=Onderhoudsregels!$G186,IF(Onderhoudsregels!$H186="",E$4=Onderhoudsregels!$G186,MOD(E$4-Onderhoudsregels!$G186,Onderhoudsregels!$H186)=0)),ROUND(Onderhoudsregels!$M186*(1+prijsstijging)^MAX(0,E$4-prijspeil)*opslagfactor,0),""))</f>
      </c>
      <c r="F186" s="12">
        <f>IF(OR(Onderhoudsregels!$G186="",Onderhoudsregels!$M186=""),"",IF(AND(F$4&gt;=Onderhoudsregels!$G186,IF(Onderhoudsregels!$H186="",F$4=Onderhoudsregels!$G186,MOD(F$4-Onderhoudsregels!$G186,Onderhoudsregels!$H186)=0)),ROUND(Onderhoudsregels!$M186*(1+prijsstijging)^MAX(0,F$4-prijspeil)*opslagfactor,0),""))</f>
      </c>
      <c r="G186" s="12">
        <f>IF(OR(Onderhoudsregels!$G186="",Onderhoudsregels!$M186=""),"",IF(AND(G$4&gt;=Onderhoudsregels!$G186,IF(Onderhoudsregels!$H186="",G$4=Onderhoudsregels!$G186,MOD(G$4-Onderhoudsregels!$G186,Onderhoudsregels!$H186)=0)),ROUND(Onderhoudsregels!$M186*(1+prijsstijging)^MAX(0,G$4-prijspeil)*opslagfactor,0),""))</f>
      </c>
      <c r="H186" s="12">
        <f>IF(OR(Onderhoudsregels!$G186="",Onderhoudsregels!$M186=""),"",IF(AND(H$4&gt;=Onderhoudsregels!$G186,IF(Onderhoudsregels!$H186="",H$4=Onderhoudsregels!$G186,MOD(H$4-Onderhoudsregels!$G186,Onderhoudsregels!$H186)=0)),ROUND(Onderhoudsregels!$M186*(1+prijsstijging)^MAX(0,H$4-prijspeil)*opslagfactor,0),""))</f>
      </c>
      <c r="I186" s="12">
        <f>IF(OR(Onderhoudsregels!$G186="",Onderhoudsregels!$M186=""),"",IF(AND(I$4&gt;=Onderhoudsregels!$G186,IF(Onderhoudsregels!$H186="",I$4=Onderhoudsregels!$G186,MOD(I$4-Onderhoudsregels!$G186,Onderhoudsregels!$H186)=0)),ROUND(Onderhoudsregels!$M186*(1+prijsstijging)^MAX(0,I$4-prijspeil)*opslagfactor,0),""))</f>
      </c>
      <c r="J186" s="12">
        <f>IF(OR(Onderhoudsregels!$G186="",Onderhoudsregels!$M186=""),"",IF(AND(J$4&gt;=Onderhoudsregels!$G186,IF(Onderhoudsregels!$H186="",J$4=Onderhoudsregels!$G186,MOD(J$4-Onderhoudsregels!$G186,Onderhoudsregels!$H186)=0)),ROUND(Onderhoudsregels!$M186*(1+prijsstijging)^MAX(0,J$4-prijspeil)*opslagfactor,0),""))</f>
      </c>
      <c r="K186" s="12">
        <f>IF(OR(Onderhoudsregels!$G186="",Onderhoudsregels!$M186=""),"",IF(AND(K$4&gt;=Onderhoudsregels!$G186,IF(Onderhoudsregels!$H186="",K$4=Onderhoudsregels!$G186,MOD(K$4-Onderhoudsregels!$G186,Onderhoudsregels!$H186)=0)),ROUND(Onderhoudsregels!$M186*(1+prijsstijging)^MAX(0,K$4-prijspeil)*opslagfactor,0),""))</f>
      </c>
      <c r="L186" s="12">
        <f>IF(OR(Onderhoudsregels!$G186="",Onderhoudsregels!$M186=""),"",IF(AND(L$4&gt;=Onderhoudsregels!$G186,IF(Onderhoudsregels!$H186="",L$4=Onderhoudsregels!$G186,MOD(L$4-Onderhoudsregels!$G186,Onderhoudsregels!$H186)=0)),ROUND(Onderhoudsregels!$M186*(1+prijsstijging)^MAX(0,L$4-prijspeil)*opslagfactor,0),""))</f>
      </c>
      <c r="M186" s="12">
        <f>IF(OR(Onderhoudsregels!$G186="",Onderhoudsregels!$M186=""),"",IF(AND(M$4&gt;=Onderhoudsregels!$G186,IF(Onderhoudsregels!$H186="",M$4=Onderhoudsregels!$G186,MOD(M$4-Onderhoudsregels!$G186,Onderhoudsregels!$H186)=0)),ROUND(Onderhoudsregels!$M186*(1+prijsstijging)^MAX(0,M$4-prijspeil)*opslagfactor,0),""))</f>
      </c>
    </row>
    <row r="187">
      <c r="A187" s="11">
        <f>IF(Onderhoudsregels!$E187="","",Onderhoudsregels!$A187&amp;"")</f>
      </c>
      <c r="B187" s="11">
        <f>IF(Onderhoudsregels!$E187="","",Onderhoudsregels!$B187&amp;"")</f>
      </c>
      <c r="C187" s="11">
        <f>IF(Onderhoudsregels!$E187="","",Onderhoudsregels!$E187)</f>
      </c>
      <c r="D187" s="12">
        <f>IF(OR(Onderhoudsregels!$G187="",Onderhoudsregels!$M187=""),"",IF(AND(D$4&gt;=Onderhoudsregels!$G187,IF(Onderhoudsregels!$H187="",D$4=Onderhoudsregels!$G187,MOD(D$4-Onderhoudsregels!$G187,Onderhoudsregels!$H187)=0)),ROUND(Onderhoudsregels!$M187*(1+prijsstijging)^MAX(0,D$4-prijspeil)*opslagfactor,0),""))</f>
      </c>
      <c r="E187" s="12">
        <f>IF(OR(Onderhoudsregels!$G187="",Onderhoudsregels!$M187=""),"",IF(AND(E$4&gt;=Onderhoudsregels!$G187,IF(Onderhoudsregels!$H187="",E$4=Onderhoudsregels!$G187,MOD(E$4-Onderhoudsregels!$G187,Onderhoudsregels!$H187)=0)),ROUND(Onderhoudsregels!$M187*(1+prijsstijging)^MAX(0,E$4-prijspeil)*opslagfactor,0),""))</f>
      </c>
      <c r="F187" s="12">
        <f>IF(OR(Onderhoudsregels!$G187="",Onderhoudsregels!$M187=""),"",IF(AND(F$4&gt;=Onderhoudsregels!$G187,IF(Onderhoudsregels!$H187="",F$4=Onderhoudsregels!$G187,MOD(F$4-Onderhoudsregels!$G187,Onderhoudsregels!$H187)=0)),ROUND(Onderhoudsregels!$M187*(1+prijsstijging)^MAX(0,F$4-prijspeil)*opslagfactor,0),""))</f>
      </c>
      <c r="G187" s="12">
        <f>IF(OR(Onderhoudsregels!$G187="",Onderhoudsregels!$M187=""),"",IF(AND(G$4&gt;=Onderhoudsregels!$G187,IF(Onderhoudsregels!$H187="",G$4=Onderhoudsregels!$G187,MOD(G$4-Onderhoudsregels!$G187,Onderhoudsregels!$H187)=0)),ROUND(Onderhoudsregels!$M187*(1+prijsstijging)^MAX(0,G$4-prijspeil)*opslagfactor,0),""))</f>
      </c>
      <c r="H187" s="12">
        <f>IF(OR(Onderhoudsregels!$G187="",Onderhoudsregels!$M187=""),"",IF(AND(H$4&gt;=Onderhoudsregels!$G187,IF(Onderhoudsregels!$H187="",H$4=Onderhoudsregels!$G187,MOD(H$4-Onderhoudsregels!$G187,Onderhoudsregels!$H187)=0)),ROUND(Onderhoudsregels!$M187*(1+prijsstijging)^MAX(0,H$4-prijspeil)*opslagfactor,0),""))</f>
      </c>
      <c r="I187" s="12">
        <f>IF(OR(Onderhoudsregels!$G187="",Onderhoudsregels!$M187=""),"",IF(AND(I$4&gt;=Onderhoudsregels!$G187,IF(Onderhoudsregels!$H187="",I$4=Onderhoudsregels!$G187,MOD(I$4-Onderhoudsregels!$G187,Onderhoudsregels!$H187)=0)),ROUND(Onderhoudsregels!$M187*(1+prijsstijging)^MAX(0,I$4-prijspeil)*opslagfactor,0),""))</f>
      </c>
      <c r="J187" s="12">
        <f>IF(OR(Onderhoudsregels!$G187="",Onderhoudsregels!$M187=""),"",IF(AND(J$4&gt;=Onderhoudsregels!$G187,IF(Onderhoudsregels!$H187="",J$4=Onderhoudsregels!$G187,MOD(J$4-Onderhoudsregels!$G187,Onderhoudsregels!$H187)=0)),ROUND(Onderhoudsregels!$M187*(1+prijsstijging)^MAX(0,J$4-prijspeil)*opslagfactor,0),""))</f>
      </c>
      <c r="K187" s="12">
        <f>IF(OR(Onderhoudsregels!$G187="",Onderhoudsregels!$M187=""),"",IF(AND(K$4&gt;=Onderhoudsregels!$G187,IF(Onderhoudsregels!$H187="",K$4=Onderhoudsregels!$G187,MOD(K$4-Onderhoudsregels!$G187,Onderhoudsregels!$H187)=0)),ROUND(Onderhoudsregels!$M187*(1+prijsstijging)^MAX(0,K$4-prijspeil)*opslagfactor,0),""))</f>
      </c>
      <c r="L187" s="12">
        <f>IF(OR(Onderhoudsregels!$G187="",Onderhoudsregels!$M187=""),"",IF(AND(L$4&gt;=Onderhoudsregels!$G187,IF(Onderhoudsregels!$H187="",L$4=Onderhoudsregels!$G187,MOD(L$4-Onderhoudsregels!$G187,Onderhoudsregels!$H187)=0)),ROUND(Onderhoudsregels!$M187*(1+prijsstijging)^MAX(0,L$4-prijspeil)*opslagfactor,0),""))</f>
      </c>
      <c r="M187" s="12">
        <f>IF(OR(Onderhoudsregels!$G187="",Onderhoudsregels!$M187=""),"",IF(AND(M$4&gt;=Onderhoudsregels!$G187,IF(Onderhoudsregels!$H187="",M$4=Onderhoudsregels!$G187,MOD(M$4-Onderhoudsregels!$G187,Onderhoudsregels!$H187)=0)),ROUND(Onderhoudsregels!$M187*(1+prijsstijging)^MAX(0,M$4-prijspeil)*opslagfactor,0),""))</f>
      </c>
    </row>
    <row r="188">
      <c r="A188" s="11">
        <f>IF(Onderhoudsregels!$E188="","",Onderhoudsregels!$A188&amp;"")</f>
      </c>
      <c r="B188" s="11">
        <f>IF(Onderhoudsregels!$E188="","",Onderhoudsregels!$B188&amp;"")</f>
      </c>
      <c r="C188" s="11">
        <f>IF(Onderhoudsregels!$E188="","",Onderhoudsregels!$E188)</f>
      </c>
      <c r="D188" s="12">
        <f>IF(OR(Onderhoudsregels!$G188="",Onderhoudsregels!$M188=""),"",IF(AND(D$4&gt;=Onderhoudsregels!$G188,IF(Onderhoudsregels!$H188="",D$4=Onderhoudsregels!$G188,MOD(D$4-Onderhoudsregels!$G188,Onderhoudsregels!$H188)=0)),ROUND(Onderhoudsregels!$M188*(1+prijsstijging)^MAX(0,D$4-prijspeil)*opslagfactor,0),""))</f>
      </c>
      <c r="E188" s="12">
        <f>IF(OR(Onderhoudsregels!$G188="",Onderhoudsregels!$M188=""),"",IF(AND(E$4&gt;=Onderhoudsregels!$G188,IF(Onderhoudsregels!$H188="",E$4=Onderhoudsregels!$G188,MOD(E$4-Onderhoudsregels!$G188,Onderhoudsregels!$H188)=0)),ROUND(Onderhoudsregels!$M188*(1+prijsstijging)^MAX(0,E$4-prijspeil)*opslagfactor,0),""))</f>
      </c>
      <c r="F188" s="12">
        <f>IF(OR(Onderhoudsregels!$G188="",Onderhoudsregels!$M188=""),"",IF(AND(F$4&gt;=Onderhoudsregels!$G188,IF(Onderhoudsregels!$H188="",F$4=Onderhoudsregels!$G188,MOD(F$4-Onderhoudsregels!$G188,Onderhoudsregels!$H188)=0)),ROUND(Onderhoudsregels!$M188*(1+prijsstijging)^MAX(0,F$4-prijspeil)*opslagfactor,0),""))</f>
      </c>
      <c r="G188" s="12">
        <f>IF(OR(Onderhoudsregels!$G188="",Onderhoudsregels!$M188=""),"",IF(AND(G$4&gt;=Onderhoudsregels!$G188,IF(Onderhoudsregels!$H188="",G$4=Onderhoudsregels!$G188,MOD(G$4-Onderhoudsregels!$G188,Onderhoudsregels!$H188)=0)),ROUND(Onderhoudsregels!$M188*(1+prijsstijging)^MAX(0,G$4-prijspeil)*opslagfactor,0),""))</f>
      </c>
      <c r="H188" s="12">
        <f>IF(OR(Onderhoudsregels!$G188="",Onderhoudsregels!$M188=""),"",IF(AND(H$4&gt;=Onderhoudsregels!$G188,IF(Onderhoudsregels!$H188="",H$4=Onderhoudsregels!$G188,MOD(H$4-Onderhoudsregels!$G188,Onderhoudsregels!$H188)=0)),ROUND(Onderhoudsregels!$M188*(1+prijsstijging)^MAX(0,H$4-prijspeil)*opslagfactor,0),""))</f>
      </c>
      <c r="I188" s="12">
        <f>IF(OR(Onderhoudsregels!$G188="",Onderhoudsregels!$M188=""),"",IF(AND(I$4&gt;=Onderhoudsregels!$G188,IF(Onderhoudsregels!$H188="",I$4=Onderhoudsregels!$G188,MOD(I$4-Onderhoudsregels!$G188,Onderhoudsregels!$H188)=0)),ROUND(Onderhoudsregels!$M188*(1+prijsstijging)^MAX(0,I$4-prijspeil)*opslagfactor,0),""))</f>
      </c>
      <c r="J188" s="12">
        <f>IF(OR(Onderhoudsregels!$G188="",Onderhoudsregels!$M188=""),"",IF(AND(J$4&gt;=Onderhoudsregels!$G188,IF(Onderhoudsregels!$H188="",J$4=Onderhoudsregels!$G188,MOD(J$4-Onderhoudsregels!$G188,Onderhoudsregels!$H188)=0)),ROUND(Onderhoudsregels!$M188*(1+prijsstijging)^MAX(0,J$4-prijspeil)*opslagfactor,0),""))</f>
      </c>
      <c r="K188" s="12">
        <f>IF(OR(Onderhoudsregels!$G188="",Onderhoudsregels!$M188=""),"",IF(AND(K$4&gt;=Onderhoudsregels!$G188,IF(Onderhoudsregels!$H188="",K$4=Onderhoudsregels!$G188,MOD(K$4-Onderhoudsregels!$G188,Onderhoudsregels!$H188)=0)),ROUND(Onderhoudsregels!$M188*(1+prijsstijging)^MAX(0,K$4-prijspeil)*opslagfactor,0),""))</f>
      </c>
      <c r="L188" s="12">
        <f>IF(OR(Onderhoudsregels!$G188="",Onderhoudsregels!$M188=""),"",IF(AND(L$4&gt;=Onderhoudsregels!$G188,IF(Onderhoudsregels!$H188="",L$4=Onderhoudsregels!$G188,MOD(L$4-Onderhoudsregels!$G188,Onderhoudsregels!$H188)=0)),ROUND(Onderhoudsregels!$M188*(1+prijsstijging)^MAX(0,L$4-prijspeil)*opslagfactor,0),""))</f>
      </c>
      <c r="M188" s="12">
        <f>IF(OR(Onderhoudsregels!$G188="",Onderhoudsregels!$M188=""),"",IF(AND(M$4&gt;=Onderhoudsregels!$G188,IF(Onderhoudsregels!$H188="",M$4=Onderhoudsregels!$G188,MOD(M$4-Onderhoudsregels!$G188,Onderhoudsregels!$H188)=0)),ROUND(Onderhoudsregels!$M188*(1+prijsstijging)^MAX(0,M$4-prijspeil)*opslagfactor,0),""))</f>
      </c>
    </row>
    <row r="189">
      <c r="A189" s="11">
        <f>IF(Onderhoudsregels!$E189="","",Onderhoudsregels!$A189&amp;"")</f>
      </c>
      <c r="B189" s="11">
        <f>IF(Onderhoudsregels!$E189="","",Onderhoudsregels!$B189&amp;"")</f>
      </c>
      <c r="C189" s="11">
        <f>IF(Onderhoudsregels!$E189="","",Onderhoudsregels!$E189)</f>
      </c>
      <c r="D189" s="12">
        <f>IF(OR(Onderhoudsregels!$G189="",Onderhoudsregels!$M189=""),"",IF(AND(D$4&gt;=Onderhoudsregels!$G189,IF(Onderhoudsregels!$H189="",D$4=Onderhoudsregels!$G189,MOD(D$4-Onderhoudsregels!$G189,Onderhoudsregels!$H189)=0)),ROUND(Onderhoudsregels!$M189*(1+prijsstijging)^MAX(0,D$4-prijspeil)*opslagfactor,0),""))</f>
      </c>
      <c r="E189" s="12">
        <f>IF(OR(Onderhoudsregels!$G189="",Onderhoudsregels!$M189=""),"",IF(AND(E$4&gt;=Onderhoudsregels!$G189,IF(Onderhoudsregels!$H189="",E$4=Onderhoudsregels!$G189,MOD(E$4-Onderhoudsregels!$G189,Onderhoudsregels!$H189)=0)),ROUND(Onderhoudsregels!$M189*(1+prijsstijging)^MAX(0,E$4-prijspeil)*opslagfactor,0),""))</f>
      </c>
      <c r="F189" s="12">
        <f>IF(OR(Onderhoudsregels!$G189="",Onderhoudsregels!$M189=""),"",IF(AND(F$4&gt;=Onderhoudsregels!$G189,IF(Onderhoudsregels!$H189="",F$4=Onderhoudsregels!$G189,MOD(F$4-Onderhoudsregels!$G189,Onderhoudsregels!$H189)=0)),ROUND(Onderhoudsregels!$M189*(1+prijsstijging)^MAX(0,F$4-prijspeil)*opslagfactor,0),""))</f>
      </c>
      <c r="G189" s="12">
        <f>IF(OR(Onderhoudsregels!$G189="",Onderhoudsregels!$M189=""),"",IF(AND(G$4&gt;=Onderhoudsregels!$G189,IF(Onderhoudsregels!$H189="",G$4=Onderhoudsregels!$G189,MOD(G$4-Onderhoudsregels!$G189,Onderhoudsregels!$H189)=0)),ROUND(Onderhoudsregels!$M189*(1+prijsstijging)^MAX(0,G$4-prijspeil)*opslagfactor,0),""))</f>
      </c>
      <c r="H189" s="12">
        <f>IF(OR(Onderhoudsregels!$G189="",Onderhoudsregels!$M189=""),"",IF(AND(H$4&gt;=Onderhoudsregels!$G189,IF(Onderhoudsregels!$H189="",H$4=Onderhoudsregels!$G189,MOD(H$4-Onderhoudsregels!$G189,Onderhoudsregels!$H189)=0)),ROUND(Onderhoudsregels!$M189*(1+prijsstijging)^MAX(0,H$4-prijspeil)*opslagfactor,0),""))</f>
      </c>
      <c r="I189" s="12">
        <f>IF(OR(Onderhoudsregels!$G189="",Onderhoudsregels!$M189=""),"",IF(AND(I$4&gt;=Onderhoudsregels!$G189,IF(Onderhoudsregels!$H189="",I$4=Onderhoudsregels!$G189,MOD(I$4-Onderhoudsregels!$G189,Onderhoudsregels!$H189)=0)),ROUND(Onderhoudsregels!$M189*(1+prijsstijging)^MAX(0,I$4-prijspeil)*opslagfactor,0),""))</f>
      </c>
      <c r="J189" s="12">
        <f>IF(OR(Onderhoudsregels!$G189="",Onderhoudsregels!$M189=""),"",IF(AND(J$4&gt;=Onderhoudsregels!$G189,IF(Onderhoudsregels!$H189="",J$4=Onderhoudsregels!$G189,MOD(J$4-Onderhoudsregels!$G189,Onderhoudsregels!$H189)=0)),ROUND(Onderhoudsregels!$M189*(1+prijsstijging)^MAX(0,J$4-prijspeil)*opslagfactor,0),""))</f>
      </c>
      <c r="K189" s="12">
        <f>IF(OR(Onderhoudsregels!$G189="",Onderhoudsregels!$M189=""),"",IF(AND(K$4&gt;=Onderhoudsregels!$G189,IF(Onderhoudsregels!$H189="",K$4=Onderhoudsregels!$G189,MOD(K$4-Onderhoudsregels!$G189,Onderhoudsregels!$H189)=0)),ROUND(Onderhoudsregels!$M189*(1+prijsstijging)^MAX(0,K$4-prijspeil)*opslagfactor,0),""))</f>
      </c>
      <c r="L189" s="12">
        <f>IF(OR(Onderhoudsregels!$G189="",Onderhoudsregels!$M189=""),"",IF(AND(L$4&gt;=Onderhoudsregels!$G189,IF(Onderhoudsregels!$H189="",L$4=Onderhoudsregels!$G189,MOD(L$4-Onderhoudsregels!$G189,Onderhoudsregels!$H189)=0)),ROUND(Onderhoudsregels!$M189*(1+prijsstijging)^MAX(0,L$4-prijspeil)*opslagfactor,0),""))</f>
      </c>
      <c r="M189" s="12">
        <f>IF(OR(Onderhoudsregels!$G189="",Onderhoudsregels!$M189=""),"",IF(AND(M$4&gt;=Onderhoudsregels!$G189,IF(Onderhoudsregels!$H189="",M$4=Onderhoudsregels!$G189,MOD(M$4-Onderhoudsregels!$G189,Onderhoudsregels!$H189)=0)),ROUND(Onderhoudsregels!$M189*(1+prijsstijging)^MAX(0,M$4-prijspeil)*opslagfactor,0),""))</f>
      </c>
    </row>
    <row r="190">
      <c r="A190" s="11">
        <f>IF(Onderhoudsregels!$E190="","",Onderhoudsregels!$A190&amp;"")</f>
      </c>
      <c r="B190" s="11">
        <f>IF(Onderhoudsregels!$E190="","",Onderhoudsregels!$B190&amp;"")</f>
      </c>
      <c r="C190" s="11">
        <f>IF(Onderhoudsregels!$E190="","",Onderhoudsregels!$E190)</f>
      </c>
      <c r="D190" s="12">
        <f>IF(OR(Onderhoudsregels!$G190="",Onderhoudsregels!$M190=""),"",IF(AND(D$4&gt;=Onderhoudsregels!$G190,IF(Onderhoudsregels!$H190="",D$4=Onderhoudsregels!$G190,MOD(D$4-Onderhoudsregels!$G190,Onderhoudsregels!$H190)=0)),ROUND(Onderhoudsregels!$M190*(1+prijsstijging)^MAX(0,D$4-prijspeil)*opslagfactor,0),""))</f>
      </c>
      <c r="E190" s="12">
        <f>IF(OR(Onderhoudsregels!$G190="",Onderhoudsregels!$M190=""),"",IF(AND(E$4&gt;=Onderhoudsregels!$G190,IF(Onderhoudsregels!$H190="",E$4=Onderhoudsregels!$G190,MOD(E$4-Onderhoudsregels!$G190,Onderhoudsregels!$H190)=0)),ROUND(Onderhoudsregels!$M190*(1+prijsstijging)^MAX(0,E$4-prijspeil)*opslagfactor,0),""))</f>
      </c>
      <c r="F190" s="12">
        <f>IF(OR(Onderhoudsregels!$G190="",Onderhoudsregels!$M190=""),"",IF(AND(F$4&gt;=Onderhoudsregels!$G190,IF(Onderhoudsregels!$H190="",F$4=Onderhoudsregels!$G190,MOD(F$4-Onderhoudsregels!$G190,Onderhoudsregels!$H190)=0)),ROUND(Onderhoudsregels!$M190*(1+prijsstijging)^MAX(0,F$4-prijspeil)*opslagfactor,0),""))</f>
      </c>
      <c r="G190" s="12">
        <f>IF(OR(Onderhoudsregels!$G190="",Onderhoudsregels!$M190=""),"",IF(AND(G$4&gt;=Onderhoudsregels!$G190,IF(Onderhoudsregels!$H190="",G$4=Onderhoudsregels!$G190,MOD(G$4-Onderhoudsregels!$G190,Onderhoudsregels!$H190)=0)),ROUND(Onderhoudsregels!$M190*(1+prijsstijging)^MAX(0,G$4-prijspeil)*opslagfactor,0),""))</f>
      </c>
      <c r="H190" s="12">
        <f>IF(OR(Onderhoudsregels!$G190="",Onderhoudsregels!$M190=""),"",IF(AND(H$4&gt;=Onderhoudsregels!$G190,IF(Onderhoudsregels!$H190="",H$4=Onderhoudsregels!$G190,MOD(H$4-Onderhoudsregels!$G190,Onderhoudsregels!$H190)=0)),ROUND(Onderhoudsregels!$M190*(1+prijsstijging)^MAX(0,H$4-prijspeil)*opslagfactor,0),""))</f>
      </c>
      <c r="I190" s="12">
        <f>IF(OR(Onderhoudsregels!$G190="",Onderhoudsregels!$M190=""),"",IF(AND(I$4&gt;=Onderhoudsregels!$G190,IF(Onderhoudsregels!$H190="",I$4=Onderhoudsregels!$G190,MOD(I$4-Onderhoudsregels!$G190,Onderhoudsregels!$H190)=0)),ROUND(Onderhoudsregels!$M190*(1+prijsstijging)^MAX(0,I$4-prijspeil)*opslagfactor,0),""))</f>
      </c>
      <c r="J190" s="12">
        <f>IF(OR(Onderhoudsregels!$G190="",Onderhoudsregels!$M190=""),"",IF(AND(J$4&gt;=Onderhoudsregels!$G190,IF(Onderhoudsregels!$H190="",J$4=Onderhoudsregels!$G190,MOD(J$4-Onderhoudsregels!$G190,Onderhoudsregels!$H190)=0)),ROUND(Onderhoudsregels!$M190*(1+prijsstijging)^MAX(0,J$4-prijspeil)*opslagfactor,0),""))</f>
      </c>
      <c r="K190" s="12">
        <f>IF(OR(Onderhoudsregels!$G190="",Onderhoudsregels!$M190=""),"",IF(AND(K$4&gt;=Onderhoudsregels!$G190,IF(Onderhoudsregels!$H190="",K$4=Onderhoudsregels!$G190,MOD(K$4-Onderhoudsregels!$G190,Onderhoudsregels!$H190)=0)),ROUND(Onderhoudsregels!$M190*(1+prijsstijging)^MAX(0,K$4-prijspeil)*opslagfactor,0),""))</f>
      </c>
      <c r="L190" s="12">
        <f>IF(OR(Onderhoudsregels!$G190="",Onderhoudsregels!$M190=""),"",IF(AND(L$4&gt;=Onderhoudsregels!$G190,IF(Onderhoudsregels!$H190="",L$4=Onderhoudsregels!$G190,MOD(L$4-Onderhoudsregels!$G190,Onderhoudsregels!$H190)=0)),ROUND(Onderhoudsregels!$M190*(1+prijsstijging)^MAX(0,L$4-prijspeil)*opslagfactor,0),""))</f>
      </c>
      <c r="M190" s="12">
        <f>IF(OR(Onderhoudsregels!$G190="",Onderhoudsregels!$M190=""),"",IF(AND(M$4&gt;=Onderhoudsregels!$G190,IF(Onderhoudsregels!$H190="",M$4=Onderhoudsregels!$G190,MOD(M$4-Onderhoudsregels!$G190,Onderhoudsregels!$H190)=0)),ROUND(Onderhoudsregels!$M190*(1+prijsstijging)^MAX(0,M$4-prijspeil)*opslagfactor,0),""))</f>
      </c>
    </row>
    <row r="191">
      <c r="A191" s="11">
        <f>IF(Onderhoudsregels!$E191="","",Onderhoudsregels!$A191&amp;"")</f>
      </c>
      <c r="B191" s="11">
        <f>IF(Onderhoudsregels!$E191="","",Onderhoudsregels!$B191&amp;"")</f>
      </c>
      <c r="C191" s="11">
        <f>IF(Onderhoudsregels!$E191="","",Onderhoudsregels!$E191)</f>
      </c>
      <c r="D191" s="12">
        <f>IF(OR(Onderhoudsregels!$G191="",Onderhoudsregels!$M191=""),"",IF(AND(D$4&gt;=Onderhoudsregels!$G191,IF(Onderhoudsregels!$H191="",D$4=Onderhoudsregels!$G191,MOD(D$4-Onderhoudsregels!$G191,Onderhoudsregels!$H191)=0)),ROUND(Onderhoudsregels!$M191*(1+prijsstijging)^MAX(0,D$4-prijspeil)*opslagfactor,0),""))</f>
      </c>
      <c r="E191" s="12">
        <f>IF(OR(Onderhoudsregels!$G191="",Onderhoudsregels!$M191=""),"",IF(AND(E$4&gt;=Onderhoudsregels!$G191,IF(Onderhoudsregels!$H191="",E$4=Onderhoudsregels!$G191,MOD(E$4-Onderhoudsregels!$G191,Onderhoudsregels!$H191)=0)),ROUND(Onderhoudsregels!$M191*(1+prijsstijging)^MAX(0,E$4-prijspeil)*opslagfactor,0),""))</f>
      </c>
      <c r="F191" s="12">
        <f>IF(OR(Onderhoudsregels!$G191="",Onderhoudsregels!$M191=""),"",IF(AND(F$4&gt;=Onderhoudsregels!$G191,IF(Onderhoudsregels!$H191="",F$4=Onderhoudsregels!$G191,MOD(F$4-Onderhoudsregels!$G191,Onderhoudsregels!$H191)=0)),ROUND(Onderhoudsregels!$M191*(1+prijsstijging)^MAX(0,F$4-prijspeil)*opslagfactor,0),""))</f>
      </c>
      <c r="G191" s="12">
        <f>IF(OR(Onderhoudsregels!$G191="",Onderhoudsregels!$M191=""),"",IF(AND(G$4&gt;=Onderhoudsregels!$G191,IF(Onderhoudsregels!$H191="",G$4=Onderhoudsregels!$G191,MOD(G$4-Onderhoudsregels!$G191,Onderhoudsregels!$H191)=0)),ROUND(Onderhoudsregels!$M191*(1+prijsstijging)^MAX(0,G$4-prijspeil)*opslagfactor,0),""))</f>
      </c>
      <c r="H191" s="12">
        <f>IF(OR(Onderhoudsregels!$G191="",Onderhoudsregels!$M191=""),"",IF(AND(H$4&gt;=Onderhoudsregels!$G191,IF(Onderhoudsregels!$H191="",H$4=Onderhoudsregels!$G191,MOD(H$4-Onderhoudsregels!$G191,Onderhoudsregels!$H191)=0)),ROUND(Onderhoudsregels!$M191*(1+prijsstijging)^MAX(0,H$4-prijspeil)*opslagfactor,0),""))</f>
      </c>
      <c r="I191" s="12">
        <f>IF(OR(Onderhoudsregels!$G191="",Onderhoudsregels!$M191=""),"",IF(AND(I$4&gt;=Onderhoudsregels!$G191,IF(Onderhoudsregels!$H191="",I$4=Onderhoudsregels!$G191,MOD(I$4-Onderhoudsregels!$G191,Onderhoudsregels!$H191)=0)),ROUND(Onderhoudsregels!$M191*(1+prijsstijging)^MAX(0,I$4-prijspeil)*opslagfactor,0),""))</f>
      </c>
      <c r="J191" s="12">
        <f>IF(OR(Onderhoudsregels!$G191="",Onderhoudsregels!$M191=""),"",IF(AND(J$4&gt;=Onderhoudsregels!$G191,IF(Onderhoudsregels!$H191="",J$4=Onderhoudsregels!$G191,MOD(J$4-Onderhoudsregels!$G191,Onderhoudsregels!$H191)=0)),ROUND(Onderhoudsregels!$M191*(1+prijsstijging)^MAX(0,J$4-prijspeil)*opslagfactor,0),""))</f>
      </c>
      <c r="K191" s="12">
        <f>IF(OR(Onderhoudsregels!$G191="",Onderhoudsregels!$M191=""),"",IF(AND(K$4&gt;=Onderhoudsregels!$G191,IF(Onderhoudsregels!$H191="",K$4=Onderhoudsregels!$G191,MOD(K$4-Onderhoudsregels!$G191,Onderhoudsregels!$H191)=0)),ROUND(Onderhoudsregels!$M191*(1+prijsstijging)^MAX(0,K$4-prijspeil)*opslagfactor,0),""))</f>
      </c>
      <c r="L191" s="12">
        <f>IF(OR(Onderhoudsregels!$G191="",Onderhoudsregels!$M191=""),"",IF(AND(L$4&gt;=Onderhoudsregels!$G191,IF(Onderhoudsregels!$H191="",L$4=Onderhoudsregels!$G191,MOD(L$4-Onderhoudsregels!$G191,Onderhoudsregels!$H191)=0)),ROUND(Onderhoudsregels!$M191*(1+prijsstijging)^MAX(0,L$4-prijspeil)*opslagfactor,0),""))</f>
      </c>
      <c r="M191" s="12">
        <f>IF(OR(Onderhoudsregels!$G191="",Onderhoudsregels!$M191=""),"",IF(AND(M$4&gt;=Onderhoudsregels!$G191,IF(Onderhoudsregels!$H191="",M$4=Onderhoudsregels!$G191,MOD(M$4-Onderhoudsregels!$G191,Onderhoudsregels!$H191)=0)),ROUND(Onderhoudsregels!$M191*(1+prijsstijging)^MAX(0,M$4-prijspeil)*opslagfactor,0),""))</f>
      </c>
    </row>
    <row r="192">
      <c r="A192" s="11">
        <f>IF(Onderhoudsregels!$E192="","",Onderhoudsregels!$A192&amp;"")</f>
      </c>
      <c r="B192" s="11">
        <f>IF(Onderhoudsregels!$E192="","",Onderhoudsregels!$B192&amp;"")</f>
      </c>
      <c r="C192" s="11">
        <f>IF(Onderhoudsregels!$E192="","",Onderhoudsregels!$E192)</f>
      </c>
      <c r="D192" s="12">
        <f>IF(OR(Onderhoudsregels!$G192="",Onderhoudsregels!$M192=""),"",IF(AND(D$4&gt;=Onderhoudsregels!$G192,IF(Onderhoudsregels!$H192="",D$4=Onderhoudsregels!$G192,MOD(D$4-Onderhoudsregels!$G192,Onderhoudsregels!$H192)=0)),ROUND(Onderhoudsregels!$M192*(1+prijsstijging)^MAX(0,D$4-prijspeil)*opslagfactor,0),""))</f>
      </c>
      <c r="E192" s="12">
        <f>IF(OR(Onderhoudsregels!$G192="",Onderhoudsregels!$M192=""),"",IF(AND(E$4&gt;=Onderhoudsregels!$G192,IF(Onderhoudsregels!$H192="",E$4=Onderhoudsregels!$G192,MOD(E$4-Onderhoudsregels!$G192,Onderhoudsregels!$H192)=0)),ROUND(Onderhoudsregels!$M192*(1+prijsstijging)^MAX(0,E$4-prijspeil)*opslagfactor,0),""))</f>
      </c>
      <c r="F192" s="12">
        <f>IF(OR(Onderhoudsregels!$G192="",Onderhoudsregels!$M192=""),"",IF(AND(F$4&gt;=Onderhoudsregels!$G192,IF(Onderhoudsregels!$H192="",F$4=Onderhoudsregels!$G192,MOD(F$4-Onderhoudsregels!$G192,Onderhoudsregels!$H192)=0)),ROUND(Onderhoudsregels!$M192*(1+prijsstijging)^MAX(0,F$4-prijspeil)*opslagfactor,0),""))</f>
      </c>
      <c r="G192" s="12">
        <f>IF(OR(Onderhoudsregels!$G192="",Onderhoudsregels!$M192=""),"",IF(AND(G$4&gt;=Onderhoudsregels!$G192,IF(Onderhoudsregels!$H192="",G$4=Onderhoudsregels!$G192,MOD(G$4-Onderhoudsregels!$G192,Onderhoudsregels!$H192)=0)),ROUND(Onderhoudsregels!$M192*(1+prijsstijging)^MAX(0,G$4-prijspeil)*opslagfactor,0),""))</f>
      </c>
      <c r="H192" s="12">
        <f>IF(OR(Onderhoudsregels!$G192="",Onderhoudsregels!$M192=""),"",IF(AND(H$4&gt;=Onderhoudsregels!$G192,IF(Onderhoudsregels!$H192="",H$4=Onderhoudsregels!$G192,MOD(H$4-Onderhoudsregels!$G192,Onderhoudsregels!$H192)=0)),ROUND(Onderhoudsregels!$M192*(1+prijsstijging)^MAX(0,H$4-prijspeil)*opslagfactor,0),""))</f>
      </c>
      <c r="I192" s="12">
        <f>IF(OR(Onderhoudsregels!$G192="",Onderhoudsregels!$M192=""),"",IF(AND(I$4&gt;=Onderhoudsregels!$G192,IF(Onderhoudsregels!$H192="",I$4=Onderhoudsregels!$G192,MOD(I$4-Onderhoudsregels!$G192,Onderhoudsregels!$H192)=0)),ROUND(Onderhoudsregels!$M192*(1+prijsstijging)^MAX(0,I$4-prijspeil)*opslagfactor,0),""))</f>
      </c>
      <c r="J192" s="12">
        <f>IF(OR(Onderhoudsregels!$G192="",Onderhoudsregels!$M192=""),"",IF(AND(J$4&gt;=Onderhoudsregels!$G192,IF(Onderhoudsregels!$H192="",J$4=Onderhoudsregels!$G192,MOD(J$4-Onderhoudsregels!$G192,Onderhoudsregels!$H192)=0)),ROUND(Onderhoudsregels!$M192*(1+prijsstijging)^MAX(0,J$4-prijspeil)*opslagfactor,0),""))</f>
      </c>
      <c r="K192" s="12">
        <f>IF(OR(Onderhoudsregels!$G192="",Onderhoudsregels!$M192=""),"",IF(AND(K$4&gt;=Onderhoudsregels!$G192,IF(Onderhoudsregels!$H192="",K$4=Onderhoudsregels!$G192,MOD(K$4-Onderhoudsregels!$G192,Onderhoudsregels!$H192)=0)),ROUND(Onderhoudsregels!$M192*(1+prijsstijging)^MAX(0,K$4-prijspeil)*opslagfactor,0),""))</f>
      </c>
      <c r="L192" s="12">
        <f>IF(OR(Onderhoudsregels!$G192="",Onderhoudsregels!$M192=""),"",IF(AND(L$4&gt;=Onderhoudsregels!$G192,IF(Onderhoudsregels!$H192="",L$4=Onderhoudsregels!$G192,MOD(L$4-Onderhoudsregels!$G192,Onderhoudsregels!$H192)=0)),ROUND(Onderhoudsregels!$M192*(1+prijsstijging)^MAX(0,L$4-prijspeil)*opslagfactor,0),""))</f>
      </c>
      <c r="M192" s="12">
        <f>IF(OR(Onderhoudsregels!$G192="",Onderhoudsregels!$M192=""),"",IF(AND(M$4&gt;=Onderhoudsregels!$G192,IF(Onderhoudsregels!$H192="",M$4=Onderhoudsregels!$G192,MOD(M$4-Onderhoudsregels!$G192,Onderhoudsregels!$H192)=0)),ROUND(Onderhoudsregels!$M192*(1+prijsstijging)^MAX(0,M$4-prijspeil)*opslagfactor,0),""))</f>
      </c>
    </row>
    <row r="193">
      <c r="A193" s="11">
        <f>IF(Onderhoudsregels!$E193="","",Onderhoudsregels!$A193&amp;"")</f>
      </c>
      <c r="B193" s="11">
        <f>IF(Onderhoudsregels!$E193="","",Onderhoudsregels!$B193&amp;"")</f>
      </c>
      <c r="C193" s="11">
        <f>IF(Onderhoudsregels!$E193="","",Onderhoudsregels!$E193)</f>
      </c>
      <c r="D193" s="12">
        <f>IF(OR(Onderhoudsregels!$G193="",Onderhoudsregels!$M193=""),"",IF(AND(D$4&gt;=Onderhoudsregels!$G193,IF(Onderhoudsregels!$H193="",D$4=Onderhoudsregels!$G193,MOD(D$4-Onderhoudsregels!$G193,Onderhoudsregels!$H193)=0)),ROUND(Onderhoudsregels!$M193*(1+prijsstijging)^MAX(0,D$4-prijspeil)*opslagfactor,0),""))</f>
      </c>
      <c r="E193" s="12">
        <f>IF(OR(Onderhoudsregels!$G193="",Onderhoudsregels!$M193=""),"",IF(AND(E$4&gt;=Onderhoudsregels!$G193,IF(Onderhoudsregels!$H193="",E$4=Onderhoudsregels!$G193,MOD(E$4-Onderhoudsregels!$G193,Onderhoudsregels!$H193)=0)),ROUND(Onderhoudsregels!$M193*(1+prijsstijging)^MAX(0,E$4-prijspeil)*opslagfactor,0),""))</f>
      </c>
      <c r="F193" s="12">
        <f>IF(OR(Onderhoudsregels!$G193="",Onderhoudsregels!$M193=""),"",IF(AND(F$4&gt;=Onderhoudsregels!$G193,IF(Onderhoudsregels!$H193="",F$4=Onderhoudsregels!$G193,MOD(F$4-Onderhoudsregels!$G193,Onderhoudsregels!$H193)=0)),ROUND(Onderhoudsregels!$M193*(1+prijsstijging)^MAX(0,F$4-prijspeil)*opslagfactor,0),""))</f>
      </c>
      <c r="G193" s="12">
        <f>IF(OR(Onderhoudsregels!$G193="",Onderhoudsregels!$M193=""),"",IF(AND(G$4&gt;=Onderhoudsregels!$G193,IF(Onderhoudsregels!$H193="",G$4=Onderhoudsregels!$G193,MOD(G$4-Onderhoudsregels!$G193,Onderhoudsregels!$H193)=0)),ROUND(Onderhoudsregels!$M193*(1+prijsstijging)^MAX(0,G$4-prijspeil)*opslagfactor,0),""))</f>
      </c>
      <c r="H193" s="12">
        <f>IF(OR(Onderhoudsregels!$G193="",Onderhoudsregels!$M193=""),"",IF(AND(H$4&gt;=Onderhoudsregels!$G193,IF(Onderhoudsregels!$H193="",H$4=Onderhoudsregels!$G193,MOD(H$4-Onderhoudsregels!$G193,Onderhoudsregels!$H193)=0)),ROUND(Onderhoudsregels!$M193*(1+prijsstijging)^MAX(0,H$4-prijspeil)*opslagfactor,0),""))</f>
      </c>
      <c r="I193" s="12">
        <f>IF(OR(Onderhoudsregels!$G193="",Onderhoudsregels!$M193=""),"",IF(AND(I$4&gt;=Onderhoudsregels!$G193,IF(Onderhoudsregels!$H193="",I$4=Onderhoudsregels!$G193,MOD(I$4-Onderhoudsregels!$G193,Onderhoudsregels!$H193)=0)),ROUND(Onderhoudsregels!$M193*(1+prijsstijging)^MAX(0,I$4-prijspeil)*opslagfactor,0),""))</f>
      </c>
      <c r="J193" s="12">
        <f>IF(OR(Onderhoudsregels!$G193="",Onderhoudsregels!$M193=""),"",IF(AND(J$4&gt;=Onderhoudsregels!$G193,IF(Onderhoudsregels!$H193="",J$4=Onderhoudsregels!$G193,MOD(J$4-Onderhoudsregels!$G193,Onderhoudsregels!$H193)=0)),ROUND(Onderhoudsregels!$M193*(1+prijsstijging)^MAX(0,J$4-prijspeil)*opslagfactor,0),""))</f>
      </c>
      <c r="K193" s="12">
        <f>IF(OR(Onderhoudsregels!$G193="",Onderhoudsregels!$M193=""),"",IF(AND(K$4&gt;=Onderhoudsregels!$G193,IF(Onderhoudsregels!$H193="",K$4=Onderhoudsregels!$G193,MOD(K$4-Onderhoudsregels!$G193,Onderhoudsregels!$H193)=0)),ROUND(Onderhoudsregels!$M193*(1+prijsstijging)^MAX(0,K$4-prijspeil)*opslagfactor,0),""))</f>
      </c>
      <c r="L193" s="12">
        <f>IF(OR(Onderhoudsregels!$G193="",Onderhoudsregels!$M193=""),"",IF(AND(L$4&gt;=Onderhoudsregels!$G193,IF(Onderhoudsregels!$H193="",L$4=Onderhoudsregels!$G193,MOD(L$4-Onderhoudsregels!$G193,Onderhoudsregels!$H193)=0)),ROUND(Onderhoudsregels!$M193*(1+prijsstijging)^MAX(0,L$4-prijspeil)*opslagfactor,0),""))</f>
      </c>
      <c r="M193" s="12">
        <f>IF(OR(Onderhoudsregels!$G193="",Onderhoudsregels!$M193=""),"",IF(AND(M$4&gt;=Onderhoudsregels!$G193,IF(Onderhoudsregels!$H193="",M$4=Onderhoudsregels!$G193,MOD(M$4-Onderhoudsregels!$G193,Onderhoudsregels!$H193)=0)),ROUND(Onderhoudsregels!$M193*(1+prijsstijging)^MAX(0,M$4-prijspeil)*opslagfactor,0),""))</f>
      </c>
    </row>
    <row r="194">
      <c r="A194" s="11">
        <f>IF(Onderhoudsregels!$E194="","",Onderhoudsregels!$A194&amp;"")</f>
      </c>
      <c r="B194" s="11">
        <f>IF(Onderhoudsregels!$E194="","",Onderhoudsregels!$B194&amp;"")</f>
      </c>
      <c r="C194" s="11">
        <f>IF(Onderhoudsregels!$E194="","",Onderhoudsregels!$E194)</f>
      </c>
      <c r="D194" s="12">
        <f>IF(OR(Onderhoudsregels!$G194="",Onderhoudsregels!$M194=""),"",IF(AND(D$4&gt;=Onderhoudsregels!$G194,IF(Onderhoudsregels!$H194="",D$4=Onderhoudsregels!$G194,MOD(D$4-Onderhoudsregels!$G194,Onderhoudsregels!$H194)=0)),ROUND(Onderhoudsregels!$M194*(1+prijsstijging)^MAX(0,D$4-prijspeil)*opslagfactor,0),""))</f>
      </c>
      <c r="E194" s="12">
        <f>IF(OR(Onderhoudsregels!$G194="",Onderhoudsregels!$M194=""),"",IF(AND(E$4&gt;=Onderhoudsregels!$G194,IF(Onderhoudsregels!$H194="",E$4=Onderhoudsregels!$G194,MOD(E$4-Onderhoudsregels!$G194,Onderhoudsregels!$H194)=0)),ROUND(Onderhoudsregels!$M194*(1+prijsstijging)^MAX(0,E$4-prijspeil)*opslagfactor,0),""))</f>
      </c>
      <c r="F194" s="12">
        <f>IF(OR(Onderhoudsregels!$G194="",Onderhoudsregels!$M194=""),"",IF(AND(F$4&gt;=Onderhoudsregels!$G194,IF(Onderhoudsregels!$H194="",F$4=Onderhoudsregels!$G194,MOD(F$4-Onderhoudsregels!$G194,Onderhoudsregels!$H194)=0)),ROUND(Onderhoudsregels!$M194*(1+prijsstijging)^MAX(0,F$4-prijspeil)*opslagfactor,0),""))</f>
      </c>
      <c r="G194" s="12">
        <f>IF(OR(Onderhoudsregels!$G194="",Onderhoudsregels!$M194=""),"",IF(AND(G$4&gt;=Onderhoudsregels!$G194,IF(Onderhoudsregels!$H194="",G$4=Onderhoudsregels!$G194,MOD(G$4-Onderhoudsregels!$G194,Onderhoudsregels!$H194)=0)),ROUND(Onderhoudsregels!$M194*(1+prijsstijging)^MAX(0,G$4-prijspeil)*opslagfactor,0),""))</f>
      </c>
      <c r="H194" s="12">
        <f>IF(OR(Onderhoudsregels!$G194="",Onderhoudsregels!$M194=""),"",IF(AND(H$4&gt;=Onderhoudsregels!$G194,IF(Onderhoudsregels!$H194="",H$4=Onderhoudsregels!$G194,MOD(H$4-Onderhoudsregels!$G194,Onderhoudsregels!$H194)=0)),ROUND(Onderhoudsregels!$M194*(1+prijsstijging)^MAX(0,H$4-prijspeil)*opslagfactor,0),""))</f>
      </c>
      <c r="I194" s="12">
        <f>IF(OR(Onderhoudsregels!$G194="",Onderhoudsregels!$M194=""),"",IF(AND(I$4&gt;=Onderhoudsregels!$G194,IF(Onderhoudsregels!$H194="",I$4=Onderhoudsregels!$G194,MOD(I$4-Onderhoudsregels!$G194,Onderhoudsregels!$H194)=0)),ROUND(Onderhoudsregels!$M194*(1+prijsstijging)^MAX(0,I$4-prijspeil)*opslagfactor,0),""))</f>
      </c>
      <c r="J194" s="12">
        <f>IF(OR(Onderhoudsregels!$G194="",Onderhoudsregels!$M194=""),"",IF(AND(J$4&gt;=Onderhoudsregels!$G194,IF(Onderhoudsregels!$H194="",J$4=Onderhoudsregels!$G194,MOD(J$4-Onderhoudsregels!$G194,Onderhoudsregels!$H194)=0)),ROUND(Onderhoudsregels!$M194*(1+prijsstijging)^MAX(0,J$4-prijspeil)*opslagfactor,0),""))</f>
      </c>
      <c r="K194" s="12">
        <f>IF(OR(Onderhoudsregels!$G194="",Onderhoudsregels!$M194=""),"",IF(AND(K$4&gt;=Onderhoudsregels!$G194,IF(Onderhoudsregels!$H194="",K$4=Onderhoudsregels!$G194,MOD(K$4-Onderhoudsregels!$G194,Onderhoudsregels!$H194)=0)),ROUND(Onderhoudsregels!$M194*(1+prijsstijging)^MAX(0,K$4-prijspeil)*opslagfactor,0),""))</f>
      </c>
      <c r="L194" s="12">
        <f>IF(OR(Onderhoudsregels!$G194="",Onderhoudsregels!$M194=""),"",IF(AND(L$4&gt;=Onderhoudsregels!$G194,IF(Onderhoudsregels!$H194="",L$4=Onderhoudsregels!$G194,MOD(L$4-Onderhoudsregels!$G194,Onderhoudsregels!$H194)=0)),ROUND(Onderhoudsregels!$M194*(1+prijsstijging)^MAX(0,L$4-prijspeil)*opslagfactor,0),""))</f>
      </c>
      <c r="M194" s="12">
        <f>IF(OR(Onderhoudsregels!$G194="",Onderhoudsregels!$M194=""),"",IF(AND(M$4&gt;=Onderhoudsregels!$G194,IF(Onderhoudsregels!$H194="",M$4=Onderhoudsregels!$G194,MOD(M$4-Onderhoudsregels!$G194,Onderhoudsregels!$H194)=0)),ROUND(Onderhoudsregels!$M194*(1+prijsstijging)^MAX(0,M$4-prijspeil)*opslagfactor,0),""))</f>
      </c>
    </row>
    <row r="195">
      <c r="A195" s="11">
        <f>IF(Onderhoudsregels!$E195="","",Onderhoudsregels!$A195&amp;"")</f>
      </c>
      <c r="B195" s="11">
        <f>IF(Onderhoudsregels!$E195="","",Onderhoudsregels!$B195&amp;"")</f>
      </c>
      <c r="C195" s="11">
        <f>IF(Onderhoudsregels!$E195="","",Onderhoudsregels!$E195)</f>
      </c>
      <c r="D195" s="12">
        <f>IF(OR(Onderhoudsregels!$G195="",Onderhoudsregels!$M195=""),"",IF(AND(D$4&gt;=Onderhoudsregels!$G195,IF(Onderhoudsregels!$H195="",D$4=Onderhoudsregels!$G195,MOD(D$4-Onderhoudsregels!$G195,Onderhoudsregels!$H195)=0)),ROUND(Onderhoudsregels!$M195*(1+prijsstijging)^MAX(0,D$4-prijspeil)*opslagfactor,0),""))</f>
      </c>
      <c r="E195" s="12">
        <f>IF(OR(Onderhoudsregels!$G195="",Onderhoudsregels!$M195=""),"",IF(AND(E$4&gt;=Onderhoudsregels!$G195,IF(Onderhoudsregels!$H195="",E$4=Onderhoudsregels!$G195,MOD(E$4-Onderhoudsregels!$G195,Onderhoudsregels!$H195)=0)),ROUND(Onderhoudsregels!$M195*(1+prijsstijging)^MAX(0,E$4-prijspeil)*opslagfactor,0),""))</f>
      </c>
      <c r="F195" s="12">
        <f>IF(OR(Onderhoudsregels!$G195="",Onderhoudsregels!$M195=""),"",IF(AND(F$4&gt;=Onderhoudsregels!$G195,IF(Onderhoudsregels!$H195="",F$4=Onderhoudsregels!$G195,MOD(F$4-Onderhoudsregels!$G195,Onderhoudsregels!$H195)=0)),ROUND(Onderhoudsregels!$M195*(1+prijsstijging)^MAX(0,F$4-prijspeil)*opslagfactor,0),""))</f>
      </c>
      <c r="G195" s="12">
        <f>IF(OR(Onderhoudsregels!$G195="",Onderhoudsregels!$M195=""),"",IF(AND(G$4&gt;=Onderhoudsregels!$G195,IF(Onderhoudsregels!$H195="",G$4=Onderhoudsregels!$G195,MOD(G$4-Onderhoudsregels!$G195,Onderhoudsregels!$H195)=0)),ROUND(Onderhoudsregels!$M195*(1+prijsstijging)^MAX(0,G$4-prijspeil)*opslagfactor,0),""))</f>
      </c>
      <c r="H195" s="12">
        <f>IF(OR(Onderhoudsregels!$G195="",Onderhoudsregels!$M195=""),"",IF(AND(H$4&gt;=Onderhoudsregels!$G195,IF(Onderhoudsregels!$H195="",H$4=Onderhoudsregels!$G195,MOD(H$4-Onderhoudsregels!$G195,Onderhoudsregels!$H195)=0)),ROUND(Onderhoudsregels!$M195*(1+prijsstijging)^MAX(0,H$4-prijspeil)*opslagfactor,0),""))</f>
      </c>
      <c r="I195" s="12">
        <f>IF(OR(Onderhoudsregels!$G195="",Onderhoudsregels!$M195=""),"",IF(AND(I$4&gt;=Onderhoudsregels!$G195,IF(Onderhoudsregels!$H195="",I$4=Onderhoudsregels!$G195,MOD(I$4-Onderhoudsregels!$G195,Onderhoudsregels!$H195)=0)),ROUND(Onderhoudsregels!$M195*(1+prijsstijging)^MAX(0,I$4-prijspeil)*opslagfactor,0),""))</f>
      </c>
      <c r="J195" s="12">
        <f>IF(OR(Onderhoudsregels!$G195="",Onderhoudsregels!$M195=""),"",IF(AND(J$4&gt;=Onderhoudsregels!$G195,IF(Onderhoudsregels!$H195="",J$4=Onderhoudsregels!$G195,MOD(J$4-Onderhoudsregels!$G195,Onderhoudsregels!$H195)=0)),ROUND(Onderhoudsregels!$M195*(1+prijsstijging)^MAX(0,J$4-prijspeil)*opslagfactor,0),""))</f>
      </c>
      <c r="K195" s="12">
        <f>IF(OR(Onderhoudsregels!$G195="",Onderhoudsregels!$M195=""),"",IF(AND(K$4&gt;=Onderhoudsregels!$G195,IF(Onderhoudsregels!$H195="",K$4=Onderhoudsregels!$G195,MOD(K$4-Onderhoudsregels!$G195,Onderhoudsregels!$H195)=0)),ROUND(Onderhoudsregels!$M195*(1+prijsstijging)^MAX(0,K$4-prijspeil)*opslagfactor,0),""))</f>
      </c>
      <c r="L195" s="12">
        <f>IF(OR(Onderhoudsregels!$G195="",Onderhoudsregels!$M195=""),"",IF(AND(L$4&gt;=Onderhoudsregels!$G195,IF(Onderhoudsregels!$H195="",L$4=Onderhoudsregels!$G195,MOD(L$4-Onderhoudsregels!$G195,Onderhoudsregels!$H195)=0)),ROUND(Onderhoudsregels!$M195*(1+prijsstijging)^MAX(0,L$4-prijspeil)*opslagfactor,0),""))</f>
      </c>
      <c r="M195" s="12">
        <f>IF(OR(Onderhoudsregels!$G195="",Onderhoudsregels!$M195=""),"",IF(AND(M$4&gt;=Onderhoudsregels!$G195,IF(Onderhoudsregels!$H195="",M$4=Onderhoudsregels!$G195,MOD(M$4-Onderhoudsregels!$G195,Onderhoudsregels!$H195)=0)),ROUND(Onderhoudsregels!$M195*(1+prijsstijging)^MAX(0,M$4-prijspeil)*opslagfactor,0),""))</f>
      </c>
    </row>
    <row r="196">
      <c r="A196" s="11">
        <f>IF(Onderhoudsregels!$E196="","",Onderhoudsregels!$A196&amp;"")</f>
      </c>
      <c r="B196" s="11">
        <f>IF(Onderhoudsregels!$E196="","",Onderhoudsregels!$B196&amp;"")</f>
      </c>
      <c r="C196" s="11">
        <f>IF(Onderhoudsregels!$E196="","",Onderhoudsregels!$E196)</f>
      </c>
      <c r="D196" s="12">
        <f>IF(OR(Onderhoudsregels!$G196="",Onderhoudsregels!$M196=""),"",IF(AND(D$4&gt;=Onderhoudsregels!$G196,IF(Onderhoudsregels!$H196="",D$4=Onderhoudsregels!$G196,MOD(D$4-Onderhoudsregels!$G196,Onderhoudsregels!$H196)=0)),ROUND(Onderhoudsregels!$M196*(1+prijsstijging)^MAX(0,D$4-prijspeil)*opslagfactor,0),""))</f>
      </c>
      <c r="E196" s="12">
        <f>IF(OR(Onderhoudsregels!$G196="",Onderhoudsregels!$M196=""),"",IF(AND(E$4&gt;=Onderhoudsregels!$G196,IF(Onderhoudsregels!$H196="",E$4=Onderhoudsregels!$G196,MOD(E$4-Onderhoudsregels!$G196,Onderhoudsregels!$H196)=0)),ROUND(Onderhoudsregels!$M196*(1+prijsstijging)^MAX(0,E$4-prijspeil)*opslagfactor,0),""))</f>
      </c>
      <c r="F196" s="12">
        <f>IF(OR(Onderhoudsregels!$G196="",Onderhoudsregels!$M196=""),"",IF(AND(F$4&gt;=Onderhoudsregels!$G196,IF(Onderhoudsregels!$H196="",F$4=Onderhoudsregels!$G196,MOD(F$4-Onderhoudsregels!$G196,Onderhoudsregels!$H196)=0)),ROUND(Onderhoudsregels!$M196*(1+prijsstijging)^MAX(0,F$4-prijspeil)*opslagfactor,0),""))</f>
      </c>
      <c r="G196" s="12">
        <f>IF(OR(Onderhoudsregels!$G196="",Onderhoudsregels!$M196=""),"",IF(AND(G$4&gt;=Onderhoudsregels!$G196,IF(Onderhoudsregels!$H196="",G$4=Onderhoudsregels!$G196,MOD(G$4-Onderhoudsregels!$G196,Onderhoudsregels!$H196)=0)),ROUND(Onderhoudsregels!$M196*(1+prijsstijging)^MAX(0,G$4-prijspeil)*opslagfactor,0),""))</f>
      </c>
      <c r="H196" s="12">
        <f>IF(OR(Onderhoudsregels!$G196="",Onderhoudsregels!$M196=""),"",IF(AND(H$4&gt;=Onderhoudsregels!$G196,IF(Onderhoudsregels!$H196="",H$4=Onderhoudsregels!$G196,MOD(H$4-Onderhoudsregels!$G196,Onderhoudsregels!$H196)=0)),ROUND(Onderhoudsregels!$M196*(1+prijsstijging)^MAX(0,H$4-prijspeil)*opslagfactor,0),""))</f>
      </c>
      <c r="I196" s="12">
        <f>IF(OR(Onderhoudsregels!$G196="",Onderhoudsregels!$M196=""),"",IF(AND(I$4&gt;=Onderhoudsregels!$G196,IF(Onderhoudsregels!$H196="",I$4=Onderhoudsregels!$G196,MOD(I$4-Onderhoudsregels!$G196,Onderhoudsregels!$H196)=0)),ROUND(Onderhoudsregels!$M196*(1+prijsstijging)^MAX(0,I$4-prijspeil)*opslagfactor,0),""))</f>
      </c>
      <c r="J196" s="12">
        <f>IF(OR(Onderhoudsregels!$G196="",Onderhoudsregels!$M196=""),"",IF(AND(J$4&gt;=Onderhoudsregels!$G196,IF(Onderhoudsregels!$H196="",J$4=Onderhoudsregels!$G196,MOD(J$4-Onderhoudsregels!$G196,Onderhoudsregels!$H196)=0)),ROUND(Onderhoudsregels!$M196*(1+prijsstijging)^MAX(0,J$4-prijspeil)*opslagfactor,0),""))</f>
      </c>
      <c r="K196" s="12">
        <f>IF(OR(Onderhoudsregels!$G196="",Onderhoudsregels!$M196=""),"",IF(AND(K$4&gt;=Onderhoudsregels!$G196,IF(Onderhoudsregels!$H196="",K$4=Onderhoudsregels!$G196,MOD(K$4-Onderhoudsregels!$G196,Onderhoudsregels!$H196)=0)),ROUND(Onderhoudsregels!$M196*(1+prijsstijging)^MAX(0,K$4-prijspeil)*opslagfactor,0),""))</f>
      </c>
      <c r="L196" s="12">
        <f>IF(OR(Onderhoudsregels!$G196="",Onderhoudsregels!$M196=""),"",IF(AND(L$4&gt;=Onderhoudsregels!$G196,IF(Onderhoudsregels!$H196="",L$4=Onderhoudsregels!$G196,MOD(L$4-Onderhoudsregels!$G196,Onderhoudsregels!$H196)=0)),ROUND(Onderhoudsregels!$M196*(1+prijsstijging)^MAX(0,L$4-prijspeil)*opslagfactor,0),""))</f>
      </c>
      <c r="M196" s="12">
        <f>IF(OR(Onderhoudsregels!$G196="",Onderhoudsregels!$M196=""),"",IF(AND(M$4&gt;=Onderhoudsregels!$G196,IF(Onderhoudsregels!$H196="",M$4=Onderhoudsregels!$G196,MOD(M$4-Onderhoudsregels!$G196,Onderhoudsregels!$H196)=0)),ROUND(Onderhoudsregels!$M196*(1+prijsstijging)^MAX(0,M$4-prijspeil)*opslagfactor,0),""))</f>
      </c>
    </row>
    <row r="197">
      <c r="A197" s="11">
        <f>IF(Onderhoudsregels!$E197="","",Onderhoudsregels!$A197&amp;"")</f>
      </c>
      <c r="B197" s="11">
        <f>IF(Onderhoudsregels!$E197="","",Onderhoudsregels!$B197&amp;"")</f>
      </c>
      <c r="C197" s="11">
        <f>IF(Onderhoudsregels!$E197="","",Onderhoudsregels!$E197)</f>
      </c>
      <c r="D197" s="12">
        <f>IF(OR(Onderhoudsregels!$G197="",Onderhoudsregels!$M197=""),"",IF(AND(D$4&gt;=Onderhoudsregels!$G197,IF(Onderhoudsregels!$H197="",D$4=Onderhoudsregels!$G197,MOD(D$4-Onderhoudsregels!$G197,Onderhoudsregels!$H197)=0)),ROUND(Onderhoudsregels!$M197*(1+prijsstijging)^MAX(0,D$4-prijspeil)*opslagfactor,0),""))</f>
      </c>
      <c r="E197" s="12">
        <f>IF(OR(Onderhoudsregels!$G197="",Onderhoudsregels!$M197=""),"",IF(AND(E$4&gt;=Onderhoudsregels!$G197,IF(Onderhoudsregels!$H197="",E$4=Onderhoudsregels!$G197,MOD(E$4-Onderhoudsregels!$G197,Onderhoudsregels!$H197)=0)),ROUND(Onderhoudsregels!$M197*(1+prijsstijging)^MAX(0,E$4-prijspeil)*opslagfactor,0),""))</f>
      </c>
      <c r="F197" s="12">
        <f>IF(OR(Onderhoudsregels!$G197="",Onderhoudsregels!$M197=""),"",IF(AND(F$4&gt;=Onderhoudsregels!$G197,IF(Onderhoudsregels!$H197="",F$4=Onderhoudsregels!$G197,MOD(F$4-Onderhoudsregels!$G197,Onderhoudsregels!$H197)=0)),ROUND(Onderhoudsregels!$M197*(1+prijsstijging)^MAX(0,F$4-prijspeil)*opslagfactor,0),""))</f>
      </c>
      <c r="G197" s="12">
        <f>IF(OR(Onderhoudsregels!$G197="",Onderhoudsregels!$M197=""),"",IF(AND(G$4&gt;=Onderhoudsregels!$G197,IF(Onderhoudsregels!$H197="",G$4=Onderhoudsregels!$G197,MOD(G$4-Onderhoudsregels!$G197,Onderhoudsregels!$H197)=0)),ROUND(Onderhoudsregels!$M197*(1+prijsstijging)^MAX(0,G$4-prijspeil)*opslagfactor,0),""))</f>
      </c>
      <c r="H197" s="12">
        <f>IF(OR(Onderhoudsregels!$G197="",Onderhoudsregels!$M197=""),"",IF(AND(H$4&gt;=Onderhoudsregels!$G197,IF(Onderhoudsregels!$H197="",H$4=Onderhoudsregels!$G197,MOD(H$4-Onderhoudsregels!$G197,Onderhoudsregels!$H197)=0)),ROUND(Onderhoudsregels!$M197*(1+prijsstijging)^MAX(0,H$4-prijspeil)*opslagfactor,0),""))</f>
      </c>
      <c r="I197" s="12">
        <f>IF(OR(Onderhoudsregels!$G197="",Onderhoudsregels!$M197=""),"",IF(AND(I$4&gt;=Onderhoudsregels!$G197,IF(Onderhoudsregels!$H197="",I$4=Onderhoudsregels!$G197,MOD(I$4-Onderhoudsregels!$G197,Onderhoudsregels!$H197)=0)),ROUND(Onderhoudsregels!$M197*(1+prijsstijging)^MAX(0,I$4-prijspeil)*opslagfactor,0),""))</f>
      </c>
      <c r="J197" s="12">
        <f>IF(OR(Onderhoudsregels!$G197="",Onderhoudsregels!$M197=""),"",IF(AND(J$4&gt;=Onderhoudsregels!$G197,IF(Onderhoudsregels!$H197="",J$4=Onderhoudsregels!$G197,MOD(J$4-Onderhoudsregels!$G197,Onderhoudsregels!$H197)=0)),ROUND(Onderhoudsregels!$M197*(1+prijsstijging)^MAX(0,J$4-prijspeil)*opslagfactor,0),""))</f>
      </c>
      <c r="K197" s="12">
        <f>IF(OR(Onderhoudsregels!$G197="",Onderhoudsregels!$M197=""),"",IF(AND(K$4&gt;=Onderhoudsregels!$G197,IF(Onderhoudsregels!$H197="",K$4=Onderhoudsregels!$G197,MOD(K$4-Onderhoudsregels!$G197,Onderhoudsregels!$H197)=0)),ROUND(Onderhoudsregels!$M197*(1+prijsstijging)^MAX(0,K$4-prijspeil)*opslagfactor,0),""))</f>
      </c>
      <c r="L197" s="12">
        <f>IF(OR(Onderhoudsregels!$G197="",Onderhoudsregels!$M197=""),"",IF(AND(L$4&gt;=Onderhoudsregels!$G197,IF(Onderhoudsregels!$H197="",L$4=Onderhoudsregels!$G197,MOD(L$4-Onderhoudsregels!$G197,Onderhoudsregels!$H197)=0)),ROUND(Onderhoudsregels!$M197*(1+prijsstijging)^MAX(0,L$4-prijspeil)*opslagfactor,0),""))</f>
      </c>
      <c r="M197" s="12">
        <f>IF(OR(Onderhoudsregels!$G197="",Onderhoudsregels!$M197=""),"",IF(AND(M$4&gt;=Onderhoudsregels!$G197,IF(Onderhoudsregels!$H197="",M$4=Onderhoudsregels!$G197,MOD(M$4-Onderhoudsregels!$G197,Onderhoudsregels!$H197)=0)),ROUND(Onderhoudsregels!$M197*(1+prijsstijging)^MAX(0,M$4-prijspeil)*opslagfactor,0),""))</f>
      </c>
    </row>
    <row r="198">
      <c r="A198" s="11">
        <f>IF(Onderhoudsregels!$E198="","",Onderhoudsregels!$A198&amp;"")</f>
      </c>
      <c r="B198" s="11">
        <f>IF(Onderhoudsregels!$E198="","",Onderhoudsregels!$B198&amp;"")</f>
      </c>
      <c r="C198" s="11">
        <f>IF(Onderhoudsregels!$E198="","",Onderhoudsregels!$E198)</f>
      </c>
      <c r="D198" s="12">
        <f>IF(OR(Onderhoudsregels!$G198="",Onderhoudsregels!$M198=""),"",IF(AND(D$4&gt;=Onderhoudsregels!$G198,IF(Onderhoudsregels!$H198="",D$4=Onderhoudsregels!$G198,MOD(D$4-Onderhoudsregels!$G198,Onderhoudsregels!$H198)=0)),ROUND(Onderhoudsregels!$M198*(1+prijsstijging)^MAX(0,D$4-prijspeil)*opslagfactor,0),""))</f>
      </c>
      <c r="E198" s="12">
        <f>IF(OR(Onderhoudsregels!$G198="",Onderhoudsregels!$M198=""),"",IF(AND(E$4&gt;=Onderhoudsregels!$G198,IF(Onderhoudsregels!$H198="",E$4=Onderhoudsregels!$G198,MOD(E$4-Onderhoudsregels!$G198,Onderhoudsregels!$H198)=0)),ROUND(Onderhoudsregels!$M198*(1+prijsstijging)^MAX(0,E$4-prijspeil)*opslagfactor,0),""))</f>
      </c>
      <c r="F198" s="12">
        <f>IF(OR(Onderhoudsregels!$G198="",Onderhoudsregels!$M198=""),"",IF(AND(F$4&gt;=Onderhoudsregels!$G198,IF(Onderhoudsregels!$H198="",F$4=Onderhoudsregels!$G198,MOD(F$4-Onderhoudsregels!$G198,Onderhoudsregels!$H198)=0)),ROUND(Onderhoudsregels!$M198*(1+prijsstijging)^MAX(0,F$4-prijspeil)*opslagfactor,0),""))</f>
      </c>
      <c r="G198" s="12">
        <f>IF(OR(Onderhoudsregels!$G198="",Onderhoudsregels!$M198=""),"",IF(AND(G$4&gt;=Onderhoudsregels!$G198,IF(Onderhoudsregels!$H198="",G$4=Onderhoudsregels!$G198,MOD(G$4-Onderhoudsregels!$G198,Onderhoudsregels!$H198)=0)),ROUND(Onderhoudsregels!$M198*(1+prijsstijging)^MAX(0,G$4-prijspeil)*opslagfactor,0),""))</f>
      </c>
      <c r="H198" s="12">
        <f>IF(OR(Onderhoudsregels!$G198="",Onderhoudsregels!$M198=""),"",IF(AND(H$4&gt;=Onderhoudsregels!$G198,IF(Onderhoudsregels!$H198="",H$4=Onderhoudsregels!$G198,MOD(H$4-Onderhoudsregels!$G198,Onderhoudsregels!$H198)=0)),ROUND(Onderhoudsregels!$M198*(1+prijsstijging)^MAX(0,H$4-prijspeil)*opslagfactor,0),""))</f>
      </c>
      <c r="I198" s="12">
        <f>IF(OR(Onderhoudsregels!$G198="",Onderhoudsregels!$M198=""),"",IF(AND(I$4&gt;=Onderhoudsregels!$G198,IF(Onderhoudsregels!$H198="",I$4=Onderhoudsregels!$G198,MOD(I$4-Onderhoudsregels!$G198,Onderhoudsregels!$H198)=0)),ROUND(Onderhoudsregels!$M198*(1+prijsstijging)^MAX(0,I$4-prijspeil)*opslagfactor,0),""))</f>
      </c>
      <c r="J198" s="12">
        <f>IF(OR(Onderhoudsregels!$G198="",Onderhoudsregels!$M198=""),"",IF(AND(J$4&gt;=Onderhoudsregels!$G198,IF(Onderhoudsregels!$H198="",J$4=Onderhoudsregels!$G198,MOD(J$4-Onderhoudsregels!$G198,Onderhoudsregels!$H198)=0)),ROUND(Onderhoudsregels!$M198*(1+prijsstijging)^MAX(0,J$4-prijspeil)*opslagfactor,0),""))</f>
      </c>
      <c r="K198" s="12">
        <f>IF(OR(Onderhoudsregels!$G198="",Onderhoudsregels!$M198=""),"",IF(AND(K$4&gt;=Onderhoudsregels!$G198,IF(Onderhoudsregels!$H198="",K$4=Onderhoudsregels!$G198,MOD(K$4-Onderhoudsregels!$G198,Onderhoudsregels!$H198)=0)),ROUND(Onderhoudsregels!$M198*(1+prijsstijging)^MAX(0,K$4-prijspeil)*opslagfactor,0),""))</f>
      </c>
      <c r="L198" s="12">
        <f>IF(OR(Onderhoudsregels!$G198="",Onderhoudsregels!$M198=""),"",IF(AND(L$4&gt;=Onderhoudsregels!$G198,IF(Onderhoudsregels!$H198="",L$4=Onderhoudsregels!$G198,MOD(L$4-Onderhoudsregels!$G198,Onderhoudsregels!$H198)=0)),ROUND(Onderhoudsregels!$M198*(1+prijsstijging)^MAX(0,L$4-prijspeil)*opslagfactor,0),""))</f>
      </c>
      <c r="M198" s="12">
        <f>IF(OR(Onderhoudsregels!$G198="",Onderhoudsregels!$M198=""),"",IF(AND(M$4&gt;=Onderhoudsregels!$G198,IF(Onderhoudsregels!$H198="",M$4=Onderhoudsregels!$G198,MOD(M$4-Onderhoudsregels!$G198,Onderhoudsregels!$H198)=0)),ROUND(Onderhoudsregels!$M198*(1+prijsstijging)^MAX(0,M$4-prijspeil)*opslagfactor,0),""))</f>
      </c>
    </row>
    <row r="199">
      <c r="A199" s="11">
        <f>IF(Onderhoudsregels!$E199="","",Onderhoudsregels!$A199&amp;"")</f>
      </c>
      <c r="B199" s="11">
        <f>IF(Onderhoudsregels!$E199="","",Onderhoudsregels!$B199&amp;"")</f>
      </c>
      <c r="C199" s="11">
        <f>IF(Onderhoudsregels!$E199="","",Onderhoudsregels!$E199)</f>
      </c>
      <c r="D199" s="12">
        <f>IF(OR(Onderhoudsregels!$G199="",Onderhoudsregels!$M199=""),"",IF(AND(D$4&gt;=Onderhoudsregels!$G199,IF(Onderhoudsregels!$H199="",D$4=Onderhoudsregels!$G199,MOD(D$4-Onderhoudsregels!$G199,Onderhoudsregels!$H199)=0)),ROUND(Onderhoudsregels!$M199*(1+prijsstijging)^MAX(0,D$4-prijspeil)*opslagfactor,0),""))</f>
      </c>
      <c r="E199" s="12">
        <f>IF(OR(Onderhoudsregels!$G199="",Onderhoudsregels!$M199=""),"",IF(AND(E$4&gt;=Onderhoudsregels!$G199,IF(Onderhoudsregels!$H199="",E$4=Onderhoudsregels!$G199,MOD(E$4-Onderhoudsregels!$G199,Onderhoudsregels!$H199)=0)),ROUND(Onderhoudsregels!$M199*(1+prijsstijging)^MAX(0,E$4-prijspeil)*opslagfactor,0),""))</f>
      </c>
      <c r="F199" s="12">
        <f>IF(OR(Onderhoudsregels!$G199="",Onderhoudsregels!$M199=""),"",IF(AND(F$4&gt;=Onderhoudsregels!$G199,IF(Onderhoudsregels!$H199="",F$4=Onderhoudsregels!$G199,MOD(F$4-Onderhoudsregels!$G199,Onderhoudsregels!$H199)=0)),ROUND(Onderhoudsregels!$M199*(1+prijsstijging)^MAX(0,F$4-prijspeil)*opslagfactor,0),""))</f>
      </c>
      <c r="G199" s="12">
        <f>IF(OR(Onderhoudsregels!$G199="",Onderhoudsregels!$M199=""),"",IF(AND(G$4&gt;=Onderhoudsregels!$G199,IF(Onderhoudsregels!$H199="",G$4=Onderhoudsregels!$G199,MOD(G$4-Onderhoudsregels!$G199,Onderhoudsregels!$H199)=0)),ROUND(Onderhoudsregels!$M199*(1+prijsstijging)^MAX(0,G$4-prijspeil)*opslagfactor,0),""))</f>
      </c>
      <c r="H199" s="12">
        <f>IF(OR(Onderhoudsregels!$G199="",Onderhoudsregels!$M199=""),"",IF(AND(H$4&gt;=Onderhoudsregels!$G199,IF(Onderhoudsregels!$H199="",H$4=Onderhoudsregels!$G199,MOD(H$4-Onderhoudsregels!$G199,Onderhoudsregels!$H199)=0)),ROUND(Onderhoudsregels!$M199*(1+prijsstijging)^MAX(0,H$4-prijspeil)*opslagfactor,0),""))</f>
      </c>
      <c r="I199" s="12">
        <f>IF(OR(Onderhoudsregels!$G199="",Onderhoudsregels!$M199=""),"",IF(AND(I$4&gt;=Onderhoudsregels!$G199,IF(Onderhoudsregels!$H199="",I$4=Onderhoudsregels!$G199,MOD(I$4-Onderhoudsregels!$G199,Onderhoudsregels!$H199)=0)),ROUND(Onderhoudsregels!$M199*(1+prijsstijging)^MAX(0,I$4-prijspeil)*opslagfactor,0),""))</f>
      </c>
      <c r="J199" s="12">
        <f>IF(OR(Onderhoudsregels!$G199="",Onderhoudsregels!$M199=""),"",IF(AND(J$4&gt;=Onderhoudsregels!$G199,IF(Onderhoudsregels!$H199="",J$4=Onderhoudsregels!$G199,MOD(J$4-Onderhoudsregels!$G199,Onderhoudsregels!$H199)=0)),ROUND(Onderhoudsregels!$M199*(1+prijsstijging)^MAX(0,J$4-prijspeil)*opslagfactor,0),""))</f>
      </c>
      <c r="K199" s="12">
        <f>IF(OR(Onderhoudsregels!$G199="",Onderhoudsregels!$M199=""),"",IF(AND(K$4&gt;=Onderhoudsregels!$G199,IF(Onderhoudsregels!$H199="",K$4=Onderhoudsregels!$G199,MOD(K$4-Onderhoudsregels!$G199,Onderhoudsregels!$H199)=0)),ROUND(Onderhoudsregels!$M199*(1+prijsstijging)^MAX(0,K$4-prijspeil)*opslagfactor,0),""))</f>
      </c>
      <c r="L199" s="12">
        <f>IF(OR(Onderhoudsregels!$G199="",Onderhoudsregels!$M199=""),"",IF(AND(L$4&gt;=Onderhoudsregels!$G199,IF(Onderhoudsregels!$H199="",L$4=Onderhoudsregels!$G199,MOD(L$4-Onderhoudsregels!$G199,Onderhoudsregels!$H199)=0)),ROUND(Onderhoudsregels!$M199*(1+prijsstijging)^MAX(0,L$4-prijspeil)*opslagfactor,0),""))</f>
      </c>
      <c r="M199" s="12">
        <f>IF(OR(Onderhoudsregels!$G199="",Onderhoudsregels!$M199=""),"",IF(AND(M$4&gt;=Onderhoudsregels!$G199,IF(Onderhoudsregels!$H199="",M$4=Onderhoudsregels!$G199,MOD(M$4-Onderhoudsregels!$G199,Onderhoudsregels!$H199)=0)),ROUND(Onderhoudsregels!$M199*(1+prijsstijging)^MAX(0,M$4-prijspeil)*opslagfactor,0),""))</f>
      </c>
    </row>
    <row r="200">
      <c r="A200" s="11">
        <f>IF(Onderhoudsregels!$E200="","",Onderhoudsregels!$A200&amp;"")</f>
      </c>
      <c r="B200" s="11">
        <f>IF(Onderhoudsregels!$E200="","",Onderhoudsregels!$B200&amp;"")</f>
      </c>
      <c r="C200" s="11">
        <f>IF(Onderhoudsregels!$E200="","",Onderhoudsregels!$E200)</f>
      </c>
      <c r="D200" s="12">
        <f>IF(OR(Onderhoudsregels!$G200="",Onderhoudsregels!$M200=""),"",IF(AND(D$4&gt;=Onderhoudsregels!$G200,IF(Onderhoudsregels!$H200="",D$4=Onderhoudsregels!$G200,MOD(D$4-Onderhoudsregels!$G200,Onderhoudsregels!$H200)=0)),ROUND(Onderhoudsregels!$M200*(1+prijsstijging)^MAX(0,D$4-prijspeil)*opslagfactor,0),""))</f>
      </c>
      <c r="E200" s="12">
        <f>IF(OR(Onderhoudsregels!$G200="",Onderhoudsregels!$M200=""),"",IF(AND(E$4&gt;=Onderhoudsregels!$G200,IF(Onderhoudsregels!$H200="",E$4=Onderhoudsregels!$G200,MOD(E$4-Onderhoudsregels!$G200,Onderhoudsregels!$H200)=0)),ROUND(Onderhoudsregels!$M200*(1+prijsstijging)^MAX(0,E$4-prijspeil)*opslagfactor,0),""))</f>
      </c>
      <c r="F200" s="12">
        <f>IF(OR(Onderhoudsregels!$G200="",Onderhoudsregels!$M200=""),"",IF(AND(F$4&gt;=Onderhoudsregels!$G200,IF(Onderhoudsregels!$H200="",F$4=Onderhoudsregels!$G200,MOD(F$4-Onderhoudsregels!$G200,Onderhoudsregels!$H200)=0)),ROUND(Onderhoudsregels!$M200*(1+prijsstijging)^MAX(0,F$4-prijspeil)*opslagfactor,0),""))</f>
      </c>
      <c r="G200" s="12">
        <f>IF(OR(Onderhoudsregels!$G200="",Onderhoudsregels!$M200=""),"",IF(AND(G$4&gt;=Onderhoudsregels!$G200,IF(Onderhoudsregels!$H200="",G$4=Onderhoudsregels!$G200,MOD(G$4-Onderhoudsregels!$G200,Onderhoudsregels!$H200)=0)),ROUND(Onderhoudsregels!$M200*(1+prijsstijging)^MAX(0,G$4-prijspeil)*opslagfactor,0),""))</f>
      </c>
      <c r="H200" s="12">
        <f>IF(OR(Onderhoudsregels!$G200="",Onderhoudsregels!$M200=""),"",IF(AND(H$4&gt;=Onderhoudsregels!$G200,IF(Onderhoudsregels!$H200="",H$4=Onderhoudsregels!$G200,MOD(H$4-Onderhoudsregels!$G200,Onderhoudsregels!$H200)=0)),ROUND(Onderhoudsregels!$M200*(1+prijsstijging)^MAX(0,H$4-prijspeil)*opslagfactor,0),""))</f>
      </c>
      <c r="I200" s="12">
        <f>IF(OR(Onderhoudsregels!$G200="",Onderhoudsregels!$M200=""),"",IF(AND(I$4&gt;=Onderhoudsregels!$G200,IF(Onderhoudsregels!$H200="",I$4=Onderhoudsregels!$G200,MOD(I$4-Onderhoudsregels!$G200,Onderhoudsregels!$H200)=0)),ROUND(Onderhoudsregels!$M200*(1+prijsstijging)^MAX(0,I$4-prijspeil)*opslagfactor,0),""))</f>
      </c>
      <c r="J200" s="12">
        <f>IF(OR(Onderhoudsregels!$G200="",Onderhoudsregels!$M200=""),"",IF(AND(J$4&gt;=Onderhoudsregels!$G200,IF(Onderhoudsregels!$H200="",J$4=Onderhoudsregels!$G200,MOD(J$4-Onderhoudsregels!$G200,Onderhoudsregels!$H200)=0)),ROUND(Onderhoudsregels!$M200*(1+prijsstijging)^MAX(0,J$4-prijspeil)*opslagfactor,0),""))</f>
      </c>
      <c r="K200" s="12">
        <f>IF(OR(Onderhoudsregels!$G200="",Onderhoudsregels!$M200=""),"",IF(AND(K$4&gt;=Onderhoudsregels!$G200,IF(Onderhoudsregels!$H200="",K$4=Onderhoudsregels!$G200,MOD(K$4-Onderhoudsregels!$G200,Onderhoudsregels!$H200)=0)),ROUND(Onderhoudsregels!$M200*(1+prijsstijging)^MAX(0,K$4-prijspeil)*opslagfactor,0),""))</f>
      </c>
      <c r="L200" s="12">
        <f>IF(OR(Onderhoudsregels!$G200="",Onderhoudsregels!$M200=""),"",IF(AND(L$4&gt;=Onderhoudsregels!$G200,IF(Onderhoudsregels!$H200="",L$4=Onderhoudsregels!$G200,MOD(L$4-Onderhoudsregels!$G200,Onderhoudsregels!$H200)=0)),ROUND(Onderhoudsregels!$M200*(1+prijsstijging)^MAX(0,L$4-prijspeil)*opslagfactor,0),""))</f>
      </c>
      <c r="M200" s="12">
        <f>IF(OR(Onderhoudsregels!$G200="",Onderhoudsregels!$M200=""),"",IF(AND(M$4&gt;=Onderhoudsregels!$G200,IF(Onderhoudsregels!$H200="",M$4=Onderhoudsregels!$G200,MOD(M$4-Onderhoudsregels!$G200,Onderhoudsregels!$H200)=0)),ROUND(Onderhoudsregels!$M200*(1+prijsstijging)^MAX(0,M$4-prijspeil)*opslagfactor,0),""))</f>
      </c>
    </row>
    <row r="201">
      <c r="A201" s="11">
        <f>IF(Onderhoudsregels!$E201="","",Onderhoudsregels!$A201&amp;"")</f>
      </c>
      <c r="B201" s="11">
        <f>IF(Onderhoudsregels!$E201="","",Onderhoudsregels!$B201&amp;"")</f>
      </c>
      <c r="C201" s="11">
        <f>IF(Onderhoudsregels!$E201="","",Onderhoudsregels!$E201)</f>
      </c>
      <c r="D201" s="12">
        <f>IF(OR(Onderhoudsregels!$G201="",Onderhoudsregels!$M201=""),"",IF(AND(D$4&gt;=Onderhoudsregels!$G201,IF(Onderhoudsregels!$H201="",D$4=Onderhoudsregels!$G201,MOD(D$4-Onderhoudsregels!$G201,Onderhoudsregels!$H201)=0)),ROUND(Onderhoudsregels!$M201*(1+prijsstijging)^MAX(0,D$4-prijspeil)*opslagfactor,0),""))</f>
      </c>
      <c r="E201" s="12">
        <f>IF(OR(Onderhoudsregels!$G201="",Onderhoudsregels!$M201=""),"",IF(AND(E$4&gt;=Onderhoudsregels!$G201,IF(Onderhoudsregels!$H201="",E$4=Onderhoudsregels!$G201,MOD(E$4-Onderhoudsregels!$G201,Onderhoudsregels!$H201)=0)),ROUND(Onderhoudsregels!$M201*(1+prijsstijging)^MAX(0,E$4-prijspeil)*opslagfactor,0),""))</f>
      </c>
      <c r="F201" s="12">
        <f>IF(OR(Onderhoudsregels!$G201="",Onderhoudsregels!$M201=""),"",IF(AND(F$4&gt;=Onderhoudsregels!$G201,IF(Onderhoudsregels!$H201="",F$4=Onderhoudsregels!$G201,MOD(F$4-Onderhoudsregels!$G201,Onderhoudsregels!$H201)=0)),ROUND(Onderhoudsregels!$M201*(1+prijsstijging)^MAX(0,F$4-prijspeil)*opslagfactor,0),""))</f>
      </c>
      <c r="G201" s="12">
        <f>IF(OR(Onderhoudsregels!$G201="",Onderhoudsregels!$M201=""),"",IF(AND(G$4&gt;=Onderhoudsregels!$G201,IF(Onderhoudsregels!$H201="",G$4=Onderhoudsregels!$G201,MOD(G$4-Onderhoudsregels!$G201,Onderhoudsregels!$H201)=0)),ROUND(Onderhoudsregels!$M201*(1+prijsstijging)^MAX(0,G$4-prijspeil)*opslagfactor,0),""))</f>
      </c>
      <c r="H201" s="12">
        <f>IF(OR(Onderhoudsregels!$G201="",Onderhoudsregels!$M201=""),"",IF(AND(H$4&gt;=Onderhoudsregels!$G201,IF(Onderhoudsregels!$H201="",H$4=Onderhoudsregels!$G201,MOD(H$4-Onderhoudsregels!$G201,Onderhoudsregels!$H201)=0)),ROUND(Onderhoudsregels!$M201*(1+prijsstijging)^MAX(0,H$4-prijspeil)*opslagfactor,0),""))</f>
      </c>
      <c r="I201" s="12">
        <f>IF(OR(Onderhoudsregels!$G201="",Onderhoudsregels!$M201=""),"",IF(AND(I$4&gt;=Onderhoudsregels!$G201,IF(Onderhoudsregels!$H201="",I$4=Onderhoudsregels!$G201,MOD(I$4-Onderhoudsregels!$G201,Onderhoudsregels!$H201)=0)),ROUND(Onderhoudsregels!$M201*(1+prijsstijging)^MAX(0,I$4-prijspeil)*opslagfactor,0),""))</f>
      </c>
      <c r="J201" s="12">
        <f>IF(OR(Onderhoudsregels!$G201="",Onderhoudsregels!$M201=""),"",IF(AND(J$4&gt;=Onderhoudsregels!$G201,IF(Onderhoudsregels!$H201="",J$4=Onderhoudsregels!$G201,MOD(J$4-Onderhoudsregels!$G201,Onderhoudsregels!$H201)=0)),ROUND(Onderhoudsregels!$M201*(1+prijsstijging)^MAX(0,J$4-prijspeil)*opslagfactor,0),""))</f>
      </c>
      <c r="K201" s="12">
        <f>IF(OR(Onderhoudsregels!$G201="",Onderhoudsregels!$M201=""),"",IF(AND(K$4&gt;=Onderhoudsregels!$G201,IF(Onderhoudsregels!$H201="",K$4=Onderhoudsregels!$G201,MOD(K$4-Onderhoudsregels!$G201,Onderhoudsregels!$H201)=0)),ROUND(Onderhoudsregels!$M201*(1+prijsstijging)^MAX(0,K$4-prijspeil)*opslagfactor,0),""))</f>
      </c>
      <c r="L201" s="12">
        <f>IF(OR(Onderhoudsregels!$G201="",Onderhoudsregels!$M201=""),"",IF(AND(L$4&gt;=Onderhoudsregels!$G201,IF(Onderhoudsregels!$H201="",L$4=Onderhoudsregels!$G201,MOD(L$4-Onderhoudsregels!$G201,Onderhoudsregels!$H201)=0)),ROUND(Onderhoudsregels!$M201*(1+prijsstijging)^MAX(0,L$4-prijspeil)*opslagfactor,0),""))</f>
      </c>
      <c r="M201" s="12">
        <f>IF(OR(Onderhoudsregels!$G201="",Onderhoudsregels!$M201=""),"",IF(AND(M$4&gt;=Onderhoudsregels!$G201,IF(Onderhoudsregels!$H201="",M$4=Onderhoudsregels!$G201,MOD(M$4-Onderhoudsregels!$G201,Onderhoudsregels!$H201)=0)),ROUND(Onderhoudsregels!$M201*(1+prijsstijging)^MAX(0,M$4-prijspeil)*opslagfactor,0),""))</f>
      </c>
    </row>
    <row r="202">
      <c r="A202" s="11">
        <f>IF(Onderhoudsregels!$E202="","",Onderhoudsregels!$A202&amp;"")</f>
      </c>
      <c r="B202" s="11">
        <f>IF(Onderhoudsregels!$E202="","",Onderhoudsregels!$B202&amp;"")</f>
      </c>
      <c r="C202" s="11">
        <f>IF(Onderhoudsregels!$E202="","",Onderhoudsregels!$E202)</f>
      </c>
      <c r="D202" s="12">
        <f>IF(OR(Onderhoudsregels!$G202="",Onderhoudsregels!$M202=""),"",IF(AND(D$4&gt;=Onderhoudsregels!$G202,IF(Onderhoudsregels!$H202="",D$4=Onderhoudsregels!$G202,MOD(D$4-Onderhoudsregels!$G202,Onderhoudsregels!$H202)=0)),ROUND(Onderhoudsregels!$M202*(1+prijsstijging)^MAX(0,D$4-prijspeil)*opslagfactor,0),""))</f>
      </c>
      <c r="E202" s="12">
        <f>IF(OR(Onderhoudsregels!$G202="",Onderhoudsregels!$M202=""),"",IF(AND(E$4&gt;=Onderhoudsregels!$G202,IF(Onderhoudsregels!$H202="",E$4=Onderhoudsregels!$G202,MOD(E$4-Onderhoudsregels!$G202,Onderhoudsregels!$H202)=0)),ROUND(Onderhoudsregels!$M202*(1+prijsstijging)^MAX(0,E$4-prijspeil)*opslagfactor,0),""))</f>
      </c>
      <c r="F202" s="12">
        <f>IF(OR(Onderhoudsregels!$G202="",Onderhoudsregels!$M202=""),"",IF(AND(F$4&gt;=Onderhoudsregels!$G202,IF(Onderhoudsregels!$H202="",F$4=Onderhoudsregels!$G202,MOD(F$4-Onderhoudsregels!$G202,Onderhoudsregels!$H202)=0)),ROUND(Onderhoudsregels!$M202*(1+prijsstijging)^MAX(0,F$4-prijspeil)*opslagfactor,0),""))</f>
      </c>
      <c r="G202" s="12">
        <f>IF(OR(Onderhoudsregels!$G202="",Onderhoudsregels!$M202=""),"",IF(AND(G$4&gt;=Onderhoudsregels!$G202,IF(Onderhoudsregels!$H202="",G$4=Onderhoudsregels!$G202,MOD(G$4-Onderhoudsregels!$G202,Onderhoudsregels!$H202)=0)),ROUND(Onderhoudsregels!$M202*(1+prijsstijging)^MAX(0,G$4-prijspeil)*opslagfactor,0),""))</f>
      </c>
      <c r="H202" s="12">
        <f>IF(OR(Onderhoudsregels!$G202="",Onderhoudsregels!$M202=""),"",IF(AND(H$4&gt;=Onderhoudsregels!$G202,IF(Onderhoudsregels!$H202="",H$4=Onderhoudsregels!$G202,MOD(H$4-Onderhoudsregels!$G202,Onderhoudsregels!$H202)=0)),ROUND(Onderhoudsregels!$M202*(1+prijsstijging)^MAX(0,H$4-prijspeil)*opslagfactor,0),""))</f>
      </c>
      <c r="I202" s="12">
        <f>IF(OR(Onderhoudsregels!$G202="",Onderhoudsregels!$M202=""),"",IF(AND(I$4&gt;=Onderhoudsregels!$G202,IF(Onderhoudsregels!$H202="",I$4=Onderhoudsregels!$G202,MOD(I$4-Onderhoudsregels!$G202,Onderhoudsregels!$H202)=0)),ROUND(Onderhoudsregels!$M202*(1+prijsstijging)^MAX(0,I$4-prijspeil)*opslagfactor,0),""))</f>
      </c>
      <c r="J202" s="12">
        <f>IF(OR(Onderhoudsregels!$G202="",Onderhoudsregels!$M202=""),"",IF(AND(J$4&gt;=Onderhoudsregels!$G202,IF(Onderhoudsregels!$H202="",J$4=Onderhoudsregels!$G202,MOD(J$4-Onderhoudsregels!$G202,Onderhoudsregels!$H202)=0)),ROUND(Onderhoudsregels!$M202*(1+prijsstijging)^MAX(0,J$4-prijspeil)*opslagfactor,0),""))</f>
      </c>
      <c r="K202" s="12">
        <f>IF(OR(Onderhoudsregels!$G202="",Onderhoudsregels!$M202=""),"",IF(AND(K$4&gt;=Onderhoudsregels!$G202,IF(Onderhoudsregels!$H202="",K$4=Onderhoudsregels!$G202,MOD(K$4-Onderhoudsregels!$G202,Onderhoudsregels!$H202)=0)),ROUND(Onderhoudsregels!$M202*(1+prijsstijging)^MAX(0,K$4-prijspeil)*opslagfactor,0),""))</f>
      </c>
      <c r="L202" s="12">
        <f>IF(OR(Onderhoudsregels!$G202="",Onderhoudsregels!$M202=""),"",IF(AND(L$4&gt;=Onderhoudsregels!$G202,IF(Onderhoudsregels!$H202="",L$4=Onderhoudsregels!$G202,MOD(L$4-Onderhoudsregels!$G202,Onderhoudsregels!$H202)=0)),ROUND(Onderhoudsregels!$M202*(1+prijsstijging)^MAX(0,L$4-prijspeil)*opslagfactor,0),""))</f>
      </c>
      <c r="M202" s="12">
        <f>IF(OR(Onderhoudsregels!$G202="",Onderhoudsregels!$M202=""),"",IF(AND(M$4&gt;=Onderhoudsregels!$G202,IF(Onderhoudsregels!$H202="",M$4=Onderhoudsregels!$G202,MOD(M$4-Onderhoudsregels!$G202,Onderhoudsregels!$H202)=0)),ROUND(Onderhoudsregels!$M202*(1+prijsstijging)^MAX(0,M$4-prijspeil)*opslagfactor,0),""))</f>
      </c>
    </row>
    <row r="203">
      <c r="A203" s="11">
        <f>IF(Onderhoudsregels!$E203="","",Onderhoudsregels!$A203&amp;"")</f>
      </c>
      <c r="B203" s="11">
        <f>IF(Onderhoudsregels!$E203="","",Onderhoudsregels!$B203&amp;"")</f>
      </c>
      <c r="C203" s="11">
        <f>IF(Onderhoudsregels!$E203="","",Onderhoudsregels!$E203)</f>
      </c>
      <c r="D203" s="12">
        <f>IF(OR(Onderhoudsregels!$G203="",Onderhoudsregels!$M203=""),"",IF(AND(D$4&gt;=Onderhoudsregels!$G203,IF(Onderhoudsregels!$H203="",D$4=Onderhoudsregels!$G203,MOD(D$4-Onderhoudsregels!$G203,Onderhoudsregels!$H203)=0)),ROUND(Onderhoudsregels!$M203*(1+prijsstijging)^MAX(0,D$4-prijspeil)*opslagfactor,0),""))</f>
      </c>
      <c r="E203" s="12">
        <f>IF(OR(Onderhoudsregels!$G203="",Onderhoudsregels!$M203=""),"",IF(AND(E$4&gt;=Onderhoudsregels!$G203,IF(Onderhoudsregels!$H203="",E$4=Onderhoudsregels!$G203,MOD(E$4-Onderhoudsregels!$G203,Onderhoudsregels!$H203)=0)),ROUND(Onderhoudsregels!$M203*(1+prijsstijging)^MAX(0,E$4-prijspeil)*opslagfactor,0),""))</f>
      </c>
      <c r="F203" s="12">
        <f>IF(OR(Onderhoudsregels!$G203="",Onderhoudsregels!$M203=""),"",IF(AND(F$4&gt;=Onderhoudsregels!$G203,IF(Onderhoudsregels!$H203="",F$4=Onderhoudsregels!$G203,MOD(F$4-Onderhoudsregels!$G203,Onderhoudsregels!$H203)=0)),ROUND(Onderhoudsregels!$M203*(1+prijsstijging)^MAX(0,F$4-prijspeil)*opslagfactor,0),""))</f>
      </c>
      <c r="G203" s="12">
        <f>IF(OR(Onderhoudsregels!$G203="",Onderhoudsregels!$M203=""),"",IF(AND(G$4&gt;=Onderhoudsregels!$G203,IF(Onderhoudsregels!$H203="",G$4=Onderhoudsregels!$G203,MOD(G$4-Onderhoudsregels!$G203,Onderhoudsregels!$H203)=0)),ROUND(Onderhoudsregels!$M203*(1+prijsstijging)^MAX(0,G$4-prijspeil)*opslagfactor,0),""))</f>
      </c>
      <c r="H203" s="12">
        <f>IF(OR(Onderhoudsregels!$G203="",Onderhoudsregels!$M203=""),"",IF(AND(H$4&gt;=Onderhoudsregels!$G203,IF(Onderhoudsregels!$H203="",H$4=Onderhoudsregels!$G203,MOD(H$4-Onderhoudsregels!$G203,Onderhoudsregels!$H203)=0)),ROUND(Onderhoudsregels!$M203*(1+prijsstijging)^MAX(0,H$4-prijspeil)*opslagfactor,0),""))</f>
      </c>
      <c r="I203" s="12">
        <f>IF(OR(Onderhoudsregels!$G203="",Onderhoudsregels!$M203=""),"",IF(AND(I$4&gt;=Onderhoudsregels!$G203,IF(Onderhoudsregels!$H203="",I$4=Onderhoudsregels!$G203,MOD(I$4-Onderhoudsregels!$G203,Onderhoudsregels!$H203)=0)),ROUND(Onderhoudsregels!$M203*(1+prijsstijging)^MAX(0,I$4-prijspeil)*opslagfactor,0),""))</f>
      </c>
      <c r="J203" s="12">
        <f>IF(OR(Onderhoudsregels!$G203="",Onderhoudsregels!$M203=""),"",IF(AND(J$4&gt;=Onderhoudsregels!$G203,IF(Onderhoudsregels!$H203="",J$4=Onderhoudsregels!$G203,MOD(J$4-Onderhoudsregels!$G203,Onderhoudsregels!$H203)=0)),ROUND(Onderhoudsregels!$M203*(1+prijsstijging)^MAX(0,J$4-prijspeil)*opslagfactor,0),""))</f>
      </c>
      <c r="K203" s="12">
        <f>IF(OR(Onderhoudsregels!$G203="",Onderhoudsregels!$M203=""),"",IF(AND(K$4&gt;=Onderhoudsregels!$G203,IF(Onderhoudsregels!$H203="",K$4=Onderhoudsregels!$G203,MOD(K$4-Onderhoudsregels!$G203,Onderhoudsregels!$H203)=0)),ROUND(Onderhoudsregels!$M203*(1+prijsstijging)^MAX(0,K$4-prijspeil)*opslagfactor,0),""))</f>
      </c>
      <c r="L203" s="12">
        <f>IF(OR(Onderhoudsregels!$G203="",Onderhoudsregels!$M203=""),"",IF(AND(L$4&gt;=Onderhoudsregels!$G203,IF(Onderhoudsregels!$H203="",L$4=Onderhoudsregels!$G203,MOD(L$4-Onderhoudsregels!$G203,Onderhoudsregels!$H203)=0)),ROUND(Onderhoudsregels!$M203*(1+prijsstijging)^MAX(0,L$4-prijspeil)*opslagfactor,0),""))</f>
      </c>
      <c r="M203" s="12">
        <f>IF(OR(Onderhoudsregels!$G203="",Onderhoudsregels!$M203=""),"",IF(AND(M$4&gt;=Onderhoudsregels!$G203,IF(Onderhoudsregels!$H203="",M$4=Onderhoudsregels!$G203,MOD(M$4-Onderhoudsregels!$G203,Onderhoudsregels!$H203)=0)),ROUND(Onderhoudsregels!$M203*(1+prijsstijging)^MAX(0,M$4-prijspeil)*opslagfactor,0),""))</f>
      </c>
    </row>
    <row r="204">
      <c r="A204" s="11">
        <f>IF(Onderhoudsregels!$E204="","",Onderhoudsregels!$A204&amp;"")</f>
      </c>
      <c r="B204" s="11">
        <f>IF(Onderhoudsregels!$E204="","",Onderhoudsregels!$B204&amp;"")</f>
      </c>
      <c r="C204" s="11">
        <f>IF(Onderhoudsregels!$E204="","",Onderhoudsregels!$E204)</f>
      </c>
      <c r="D204" s="12">
        <f>IF(OR(Onderhoudsregels!$G204="",Onderhoudsregels!$M204=""),"",IF(AND(D$4&gt;=Onderhoudsregels!$G204,IF(Onderhoudsregels!$H204="",D$4=Onderhoudsregels!$G204,MOD(D$4-Onderhoudsregels!$G204,Onderhoudsregels!$H204)=0)),ROUND(Onderhoudsregels!$M204*(1+prijsstijging)^MAX(0,D$4-prijspeil)*opslagfactor,0),""))</f>
      </c>
      <c r="E204" s="12">
        <f>IF(OR(Onderhoudsregels!$G204="",Onderhoudsregels!$M204=""),"",IF(AND(E$4&gt;=Onderhoudsregels!$G204,IF(Onderhoudsregels!$H204="",E$4=Onderhoudsregels!$G204,MOD(E$4-Onderhoudsregels!$G204,Onderhoudsregels!$H204)=0)),ROUND(Onderhoudsregels!$M204*(1+prijsstijging)^MAX(0,E$4-prijspeil)*opslagfactor,0),""))</f>
      </c>
      <c r="F204" s="12">
        <f>IF(OR(Onderhoudsregels!$G204="",Onderhoudsregels!$M204=""),"",IF(AND(F$4&gt;=Onderhoudsregels!$G204,IF(Onderhoudsregels!$H204="",F$4=Onderhoudsregels!$G204,MOD(F$4-Onderhoudsregels!$G204,Onderhoudsregels!$H204)=0)),ROUND(Onderhoudsregels!$M204*(1+prijsstijging)^MAX(0,F$4-prijspeil)*opslagfactor,0),""))</f>
      </c>
      <c r="G204" s="12">
        <f>IF(OR(Onderhoudsregels!$G204="",Onderhoudsregels!$M204=""),"",IF(AND(G$4&gt;=Onderhoudsregels!$G204,IF(Onderhoudsregels!$H204="",G$4=Onderhoudsregels!$G204,MOD(G$4-Onderhoudsregels!$G204,Onderhoudsregels!$H204)=0)),ROUND(Onderhoudsregels!$M204*(1+prijsstijging)^MAX(0,G$4-prijspeil)*opslagfactor,0),""))</f>
      </c>
      <c r="H204" s="12">
        <f>IF(OR(Onderhoudsregels!$G204="",Onderhoudsregels!$M204=""),"",IF(AND(H$4&gt;=Onderhoudsregels!$G204,IF(Onderhoudsregels!$H204="",H$4=Onderhoudsregels!$G204,MOD(H$4-Onderhoudsregels!$G204,Onderhoudsregels!$H204)=0)),ROUND(Onderhoudsregels!$M204*(1+prijsstijging)^MAX(0,H$4-prijspeil)*opslagfactor,0),""))</f>
      </c>
      <c r="I204" s="12">
        <f>IF(OR(Onderhoudsregels!$G204="",Onderhoudsregels!$M204=""),"",IF(AND(I$4&gt;=Onderhoudsregels!$G204,IF(Onderhoudsregels!$H204="",I$4=Onderhoudsregels!$G204,MOD(I$4-Onderhoudsregels!$G204,Onderhoudsregels!$H204)=0)),ROUND(Onderhoudsregels!$M204*(1+prijsstijging)^MAX(0,I$4-prijspeil)*opslagfactor,0),""))</f>
      </c>
      <c r="J204" s="12">
        <f>IF(OR(Onderhoudsregels!$G204="",Onderhoudsregels!$M204=""),"",IF(AND(J$4&gt;=Onderhoudsregels!$G204,IF(Onderhoudsregels!$H204="",J$4=Onderhoudsregels!$G204,MOD(J$4-Onderhoudsregels!$G204,Onderhoudsregels!$H204)=0)),ROUND(Onderhoudsregels!$M204*(1+prijsstijging)^MAX(0,J$4-prijspeil)*opslagfactor,0),""))</f>
      </c>
      <c r="K204" s="12">
        <f>IF(OR(Onderhoudsregels!$G204="",Onderhoudsregels!$M204=""),"",IF(AND(K$4&gt;=Onderhoudsregels!$G204,IF(Onderhoudsregels!$H204="",K$4=Onderhoudsregels!$G204,MOD(K$4-Onderhoudsregels!$G204,Onderhoudsregels!$H204)=0)),ROUND(Onderhoudsregels!$M204*(1+prijsstijging)^MAX(0,K$4-prijspeil)*opslagfactor,0),""))</f>
      </c>
      <c r="L204" s="12">
        <f>IF(OR(Onderhoudsregels!$G204="",Onderhoudsregels!$M204=""),"",IF(AND(L$4&gt;=Onderhoudsregels!$G204,IF(Onderhoudsregels!$H204="",L$4=Onderhoudsregels!$G204,MOD(L$4-Onderhoudsregels!$G204,Onderhoudsregels!$H204)=0)),ROUND(Onderhoudsregels!$M204*(1+prijsstijging)^MAX(0,L$4-prijspeil)*opslagfactor,0),""))</f>
      </c>
      <c r="M204" s="12">
        <f>IF(OR(Onderhoudsregels!$G204="",Onderhoudsregels!$M204=""),"",IF(AND(M$4&gt;=Onderhoudsregels!$G204,IF(Onderhoudsregels!$H204="",M$4=Onderhoudsregels!$G204,MOD(M$4-Onderhoudsregels!$G204,Onderhoudsregels!$H204)=0)),ROUND(Onderhoudsregels!$M204*(1+prijsstijging)^MAX(0,M$4-prijspeil)*opslagfactor,0),""))</f>
      </c>
    </row>
    <row r="205">
      <c r="C205" s="14" t="inlineStr">
        <is>
          <t xml:space="preserve">Totaal per jaar</t>
        </is>
      </c>
      <c r="D205" s="15">
        <f>SUM(D5:D204)</f>
      </c>
      <c r="E205" s="15">
        <f>SUM(E5:E204)</f>
      </c>
      <c r="F205" s="15">
        <f>SUM(F5:F204)</f>
      </c>
      <c r="G205" s="15">
        <f>SUM(G5:G204)</f>
      </c>
      <c r="H205" s="15">
        <f>SUM(H5:H204)</f>
      </c>
      <c r="I205" s="15">
        <f>SUM(I5:I204)</f>
      </c>
      <c r="J205" s="15">
        <f>SUM(J5:J204)</f>
      </c>
      <c r="K205" s="15">
        <f>SUM(K5:K204)</f>
      </c>
      <c r="L205" s="15">
        <f>SUM(L5:L204)</f>
      </c>
      <c r="M205" s="15">
        <f>SUM(M5:M204)</f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24425C"/>
  </sheetPr>
  <sheetViews>
    <sheetView workbookViewId="0">
      <pane xSplit="1" topLeftCell="B1" activePane="topRight" state="frozen"/>
    </sheetView>
  </sheetViews>
  <sheetFormatPr defaultRowHeight="15"/>
  <cols>
    <col min="1" max="1" width="48" customWidth="1"/>
    <col min="2" max="2" width="13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</cols>
  <sheetData>
    <row r="1">
      <c r="A1" s="1" t="inlineStr">
        <is>
          <t xml:space="preserve">Meerjarenonderhoudsbegroting</t>
        </is>
      </c>
    </row>
    <row r="2">
      <c r="A2" s="2">
        <f>IF(organisatie="","Tien jaar onderhoud en de stand van het onderhoudsfonds.",organisatie&amp;" · tien jaar onderhoud en de stand van het onderhoudsfonds.")</f>
      </c>
    </row>
    <row r="4">
      <c r="A4" s="16" t="inlineStr">
        <is>
          <t xml:space="preserve">De drie vragen</t>
        </is>
      </c>
    </row>
    <row r="5">
      <c r="A5" s="14" t="inlineStr">
        <is>
          <t xml:space="preserve">Wat kost het, over tien jaar?</t>
        </is>
      </c>
      <c r="B5" s="15">
        <f>SUM(B15:K15)</f>
      </c>
    </row>
    <row r="6">
      <c r="A6" t="inlineStr">
        <is>
          <t xml:space="preserve">Gemiddeld per jaar</t>
        </is>
      </c>
      <c r="B6" s="12">
        <f>B5/10</f>
      </c>
    </row>
    <row r="7">
      <c r="A7" s="14" t="inlineStr">
        <is>
          <t xml:space="preserve">Is het fonds toereikend?</t>
        </is>
      </c>
      <c r="B7" s="14">
        <f>IF(COUNT(B24:K24)=0,"Ja, tot en met "&amp;(startjaar+9),"Tekort vanaf "&amp;MIN(B24:K24))</f>
      </c>
    </row>
    <row r="8">
      <c r="A8" t="inlineStr">
        <is>
          <t xml:space="preserve">Benodigde storting per jaar</t>
        </is>
      </c>
      <c r="B8" s="15">
        <f>MAX(0,ROUNDUP(MAX(B28:K28)/100,0)*100)</f>
      </c>
    </row>
    <row r="9">
      <c r="A9" t="inlineStr">
        <is>
          <t xml:space="preserve">Huidige storting per jaar</t>
        </is>
      </c>
      <c r="B9" s="12">
        <f>storting</f>
      </c>
    </row>
    <row r="10">
      <c r="A10" s="14" t="inlineStr">
        <is>
          <t xml:space="preserve">Wat vraagt aandacht?</t>
        </is>
      </c>
      <c r="B10" s="14">
        <f>COUNTIF(Onderhoudsregels!$Q$5:$Q$204,"uitgesteld")&amp;" uitgesteld, "&amp;COUNTIF(Onderhoudsregels!$P$5:$P$204,"hoog")&amp;" met prioriteit hoog"</f>
      </c>
    </row>
    <row r="12">
      <c r="A12" s="16" t="inlineStr">
        <is>
          <t xml:space="preserve">Onderhoud per jaar</t>
        </is>
      </c>
    </row>
    <row r="14">
      <c r="A14" s="5" t="inlineStr">
        <is>
          <t xml:space="preserve">Jaar</t>
        </is>
      </c>
      <c r="B14" s="5">
        <f>startjaar+0</f>
      </c>
      <c r="C14" s="5">
        <f>startjaar+1</f>
      </c>
      <c r="D14" s="5">
        <f>startjaar+2</f>
      </c>
      <c r="E14" s="5">
        <f>startjaar+3</f>
      </c>
      <c r="F14" s="5">
        <f>startjaar+4</f>
      </c>
      <c r="G14" s="5">
        <f>startjaar+5</f>
      </c>
      <c r="H14" s="5">
        <f>startjaar+6</f>
      </c>
      <c r="I14" s="5">
        <f>startjaar+7</f>
      </c>
      <c r="J14" s="5">
        <f>startjaar+8</f>
      </c>
      <c r="K14" s="5">
        <f>startjaar+9</f>
      </c>
    </row>
    <row r="15">
      <c r="A15" s="14" t="inlineStr">
        <is>
          <t xml:space="preserve">Onderhoud, met prijsstijging en opslagen</t>
        </is>
      </c>
      <c r="B15" s="15">
        <f>SUM('Planning per jaar'!D5:D204)</f>
      </c>
      <c r="C15" s="15">
        <f>SUM('Planning per jaar'!E5:E204)</f>
      </c>
      <c r="D15" s="15">
        <f>SUM('Planning per jaar'!F5:F204)</f>
      </c>
      <c r="E15" s="15">
        <f>SUM('Planning per jaar'!G5:G204)</f>
      </c>
      <c r="F15" s="15">
        <f>SUM('Planning per jaar'!H5:H204)</f>
      </c>
      <c r="G15" s="15">
        <f>SUM('Planning per jaar'!I5:I204)</f>
      </c>
      <c r="H15" s="15">
        <f>SUM('Planning per jaar'!J5:J204)</f>
      </c>
      <c r="I15" s="15">
        <f>SUM('Planning per jaar'!K5:K204)</f>
      </c>
      <c r="J15" s="15">
        <f>SUM('Planning per jaar'!L5:L204)</f>
      </c>
      <c r="K15" s="15">
        <f>SUM('Planning per jaar'!M5:M204)</f>
      </c>
    </row>
    <row r="16">
      <c r="A16" t="inlineStr">
        <is>
          <t xml:space="preserve">waarvan Sim-subsidiabel</t>
        </is>
      </c>
      <c r="B16" s="12">
        <f>SUMIF(Onderhoudsregels!$N$5:$N$204,"ja",'Planning per jaar'!D5:D204)</f>
      </c>
      <c r="C16" s="12">
        <f>SUMIF(Onderhoudsregels!$N$5:$N$204,"ja",'Planning per jaar'!E5:E204)</f>
      </c>
      <c r="D16" s="12">
        <f>SUMIF(Onderhoudsregels!$N$5:$N$204,"ja",'Planning per jaar'!F5:F204)</f>
      </c>
      <c r="E16" s="12">
        <f>SUMIF(Onderhoudsregels!$N$5:$N$204,"ja",'Planning per jaar'!G5:G204)</f>
      </c>
      <c r="F16" s="12">
        <f>SUMIF(Onderhoudsregels!$N$5:$N$204,"ja",'Planning per jaar'!H5:H204)</f>
      </c>
      <c r="G16" s="12">
        <f>SUMIF(Onderhoudsregels!$N$5:$N$204,"ja",'Planning per jaar'!I5:I204)</f>
      </c>
      <c r="H16" s="12">
        <f>SUMIF(Onderhoudsregels!$N$5:$N$204,"ja",'Planning per jaar'!J5:J204)</f>
      </c>
      <c r="I16" s="12">
        <f>SUMIF(Onderhoudsregels!$N$5:$N$204,"ja",'Planning per jaar'!K5:K204)</f>
      </c>
      <c r="J16" s="12">
        <f>SUMIF(Onderhoudsregels!$N$5:$N$204,"ja",'Planning per jaar'!L5:L204)</f>
      </c>
      <c r="K16" s="12">
        <f>SUMIF(Onderhoudsregels!$N$5:$N$204,"ja",'Planning per jaar'!M5:M204)</f>
      </c>
    </row>
    <row r="18">
      <c r="A18" s="16" t="inlineStr">
        <is>
          <t xml:space="preserve">Onderhoudsfonds</t>
        </is>
      </c>
    </row>
    <row r="19">
      <c r="A19" t="inlineStr">
        <is>
          <t xml:space="preserve">Stand 1 januari</t>
        </is>
      </c>
      <c r="B19" s="12">
        <f>fonds_beginstand</f>
      </c>
      <c r="C19" s="12">
        <f>B22</f>
      </c>
      <c r="D19" s="12">
        <f>C22</f>
      </c>
      <c r="E19" s="12">
        <f>D22</f>
      </c>
      <c r="F19" s="12">
        <f>E22</f>
      </c>
      <c r="G19" s="12">
        <f>F22</f>
      </c>
      <c r="H19" s="12">
        <f>G22</f>
      </c>
      <c r="I19" s="12">
        <f>H22</f>
      </c>
      <c r="J19" s="12">
        <f>I22</f>
      </c>
      <c r="K19" s="12">
        <f>J22</f>
      </c>
    </row>
    <row r="20">
      <c r="A20" t="inlineStr">
        <is>
          <t xml:space="preserve">Storting</t>
        </is>
      </c>
      <c r="B20" s="12">
        <f>storting</f>
      </c>
      <c r="C20" s="12">
        <f>storting</f>
      </c>
      <c r="D20" s="12">
        <f>storting</f>
      </c>
      <c r="E20" s="12">
        <f>storting</f>
      </c>
      <c r="F20" s="12">
        <f>storting</f>
      </c>
      <c r="G20" s="12">
        <f>storting</f>
      </c>
      <c r="H20" s="12">
        <f>storting</f>
      </c>
      <c r="I20" s="12">
        <f>storting</f>
      </c>
      <c r="J20" s="12">
        <f>storting</f>
      </c>
      <c r="K20" s="12">
        <f>storting</f>
      </c>
    </row>
    <row r="21">
      <c r="A21" t="inlineStr">
        <is>
          <t xml:space="preserve">Uitgaven</t>
        </is>
      </c>
      <c r="B21" s="12">
        <f>B15</f>
      </c>
      <c r="C21" s="12">
        <f>C15</f>
      </c>
      <c r="D21" s="12">
        <f>D15</f>
      </c>
      <c r="E21" s="12">
        <f>E15</f>
      </c>
      <c r="F21" s="12">
        <f>F15</f>
      </c>
      <c r="G21" s="12">
        <f>G15</f>
      </c>
      <c r="H21" s="12">
        <f>H15</f>
      </c>
      <c r="I21" s="12">
        <f>I15</f>
      </c>
      <c r="J21" s="12">
        <f>J15</f>
      </c>
      <c r="K21" s="12">
        <f>K15</f>
      </c>
    </row>
    <row r="22">
      <c r="A22" s="14" t="inlineStr">
        <is>
          <t xml:space="preserve">Stand 31 december</t>
        </is>
      </c>
      <c r="B22" s="15">
        <f>B19+B20-B21</f>
      </c>
      <c r="C22" s="15">
        <f>C19+C20-C21</f>
      </c>
      <c r="D22" s="15">
        <f>D19+D20-D21</f>
      </c>
      <c r="E22" s="15">
        <f>E19+E20-E21</f>
      </c>
      <c r="F22" s="15">
        <f>F19+F20-F21</f>
      </c>
      <c r="G22" s="15">
        <f>G19+G20-G21</f>
      </c>
      <c r="H22" s="15">
        <f>H19+H20-H21</f>
      </c>
      <c r="I22" s="15">
        <f>I19+I20-I21</f>
      </c>
      <c r="J22" s="15">
        <f>J19+J20-J21</f>
      </c>
      <c r="K22" s="15">
        <f>K19+K20-K21</f>
      </c>
    </row>
    <row r="23">
      <c r="A23" t="inlineStr">
        <is>
          <t xml:space="preserve">Oordeel</t>
        </is>
      </c>
      <c r="B23" s="17">
        <f>IF(B22&lt;0,"Tekort","In orde")</f>
      </c>
      <c r="C23" s="17">
        <f>IF(C22&lt;0,"Tekort","In orde")</f>
      </c>
      <c r="D23" s="17">
        <f>IF(D22&lt;0,"Tekort","In orde")</f>
      </c>
      <c r="E23" s="17">
        <f>IF(E22&lt;0,"Tekort","In orde")</f>
      </c>
      <c r="F23" s="17">
        <f>IF(F22&lt;0,"Tekort","In orde")</f>
      </c>
      <c r="G23" s="17">
        <f>IF(G22&lt;0,"Tekort","In orde")</f>
      </c>
      <c r="H23" s="17">
        <f>IF(H22&lt;0,"Tekort","In orde")</f>
      </c>
      <c r="I23" s="17">
        <f>IF(I22&lt;0,"Tekort","In orde")</f>
      </c>
      <c r="J23" s="17">
        <f>IF(J22&lt;0,"Tekort","In orde")</f>
      </c>
      <c r="K23" s="17">
        <f>IF(K22&lt;0,"Tekort","In orde")</f>
      </c>
    </row>
    <row r="24">
      <c r="A24" t="inlineStr">
        <is>
          <t xml:space="preserve">Jaar met tekort</t>
        </is>
      </c>
      <c r="B24" s="13">
        <f>IF(B22&lt;0,B14,"")</f>
      </c>
      <c r="C24" s="13">
        <f>IF(C22&lt;0,C14,"")</f>
      </c>
      <c r="D24" s="13">
        <f>IF(D22&lt;0,D14,"")</f>
      </c>
      <c r="E24" s="13">
        <f>IF(E22&lt;0,E14,"")</f>
      </c>
      <c r="F24" s="13">
        <f>IF(F22&lt;0,F14,"")</f>
      </c>
      <c r="G24" s="13">
        <f>IF(G22&lt;0,G14,"")</f>
      </c>
      <c r="H24" s="13">
        <f>IF(H22&lt;0,H14,"")</f>
      </c>
      <c r="I24" s="13">
        <f>IF(I22&lt;0,I14,"")</f>
      </c>
      <c r="J24" s="13">
        <f>IF(J22&lt;0,J14,"")</f>
      </c>
      <c r="K24" s="13">
        <f>IF(K22&lt;0,K14,"")</f>
      </c>
    </row>
    <row r="26">
      <c r="A26" s="16" t="inlineStr">
        <is>
          <t xml:space="preserve">Wat er nodig is</t>
        </is>
      </c>
    </row>
    <row r="27">
      <c r="A27" t="inlineStr">
        <is>
          <t xml:space="preserve">Uitgaven tot en met dit jaar</t>
        </is>
      </c>
      <c r="B27" s="12">
        <f>SUM($B15:B15)</f>
      </c>
      <c r="C27" s="12">
        <f>SUM($B15:C15)</f>
      </c>
      <c r="D27" s="12">
        <f>SUM($B15:D15)</f>
      </c>
      <c r="E27" s="12">
        <f>SUM($B15:E15)</f>
      </c>
      <c r="F27" s="12">
        <f>SUM($B15:F15)</f>
      </c>
      <c r="G27" s="12">
        <f>SUM($B15:G15)</f>
      </c>
      <c r="H27" s="12">
        <f>SUM($B15:H15)</f>
      </c>
      <c r="I27" s="12">
        <f>SUM($B15:I15)</f>
      </c>
      <c r="J27" s="12">
        <f>SUM($B15:J15)</f>
      </c>
      <c r="K27" s="12">
        <f>SUM($B15:K15)</f>
      </c>
    </row>
    <row r="28">
      <c r="A28" t="inlineStr">
        <is>
          <t xml:space="preserve">Storting per jaar om dit jaar niet onder nul te komen</t>
        </is>
      </c>
      <c r="B28" s="12">
        <f>(B27-fonds_beginstand)/1</f>
      </c>
      <c r="C28" s="12">
        <f>(C27-fonds_beginstand)/2</f>
      </c>
      <c r="D28" s="12">
        <f>(D27-fonds_beginstand)/3</f>
      </c>
      <c r="E28" s="12">
        <f>(E27-fonds_beginstand)/4</f>
      </c>
      <c r="F28" s="12">
        <f>(F27-fonds_beginstand)/5</f>
      </c>
      <c r="G28" s="12">
        <f>(G27-fonds_beginstand)/6</f>
      </c>
      <c r="H28" s="12">
        <f>(H27-fonds_beginstand)/7</f>
      </c>
      <c r="I28" s="12">
        <f>(I27-fonds_beginstand)/8</f>
      </c>
      <c r="J28" s="12">
        <f>(J27-fonds_beginstand)/9</f>
      </c>
      <c r="K28" s="12">
        <f>(K27-fonds_beginstand)/10</f>
      </c>
    </row>
    <row r="30">
      <c r="A30" s="2" t="inlineStr">
        <is>
          <t xml:space="preserve">De benodigde storting (boven, bij De drie vragen) is de hoogste waarde uit de regel hierboven, naar boven afgerond op honderdtallen: de egalisatiemethode. Elk jaar hetzelfde bedrag, zodat de dure jaren niet in één begroting vallen.</t>
        </is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8FA3B3"/>
  </sheetPr>
  <sheetViews>
    <sheetView workbookViewId="0">
      <pane ySplit="4" topLeftCell="A5" activePane="bottomLeft" state="frozen"/>
    </sheetView>
  </sheetViews>
  <sheetFormatPr defaultRowHeight="15"/>
  <cols>
    <col min="1" max="1" width="8" customWidth="1"/>
    <col min="2" max="2" width="44" customWidth="1"/>
    <col min="3" max="3" width="3" customWidth="1"/>
    <col min="4" max="4" width="14" customWidth="1"/>
    <col min="5" max="5" width="30" customWidth="1"/>
    <col min="6" max="6" width="3" customWidth="1"/>
    <col min="7" max="7" width="14" customWidth="1"/>
    <col min="8" max="8" width="30" customWidth="1"/>
    <col min="9" max="9" width="3" customWidth="1"/>
    <col min="10" max="10" width="14" customWidth="1"/>
    <col min="11" max="11" width="30" customWidth="1"/>
    <col min="12" max="12" width="3" customWidth="1"/>
    <col min="13" max="13" width="14" customWidth="1"/>
    <col min="14" max="14" width="30" customWidth="1"/>
    <col min="15" max="15" width="3" customWidth="1"/>
    <col min="16" max="16" width="14" customWidth="1"/>
    <col min="17" max="17" width="30" customWidth="1"/>
    <col min="18" max="18" width="3" customWidth="1"/>
    <col min="19" max="19" width="14" customWidth="1"/>
    <col min="20" max="20" width="30" customWidth="1"/>
    <col min="21" max="21" width="3" customWidth="1"/>
    <col min="22" max="22" width="14" customWidth="1"/>
    <col min="23" max="23" width="30" customWidth="1"/>
    <col min="24" max="24" width="3" customWidth="1"/>
  </cols>
  <sheetData>
    <row r="1">
      <c r="A1" s="1" t="inlineStr">
        <is>
          <t xml:space="preserve">Keuzelijsten</t>
        </is>
      </c>
    </row>
    <row r="2">
      <c r="A2" s="2" t="inlineStr">
        <is>
          <t xml:space="preserve">De keuzes in de gele cellen komen hiervandaan. Een lijst uitbreiden mag.</t>
        </is>
      </c>
    </row>
    <row r="4">
      <c r="A4" s="4" t="inlineStr">
        <is>
          <t xml:space="preserve">elementen</t>
        </is>
      </c>
      <c r="B4" s="4" t="inlineStr">
        <is>
          <t xml:space="preserve">omschrijving</t>
        </is>
      </c>
      <c r="D4" s="4" t="inlineStr">
        <is>
          <t xml:space="preserve">categorieen</t>
        </is>
      </c>
      <c r="E4" s="4" t="inlineStr">
        <is>
          <t xml:space="preserve">omschrijving</t>
        </is>
      </c>
      <c r="G4" s="4" t="inlineStr">
        <is>
          <t xml:space="preserve">eenheden</t>
        </is>
      </c>
      <c r="H4" s="4" t="inlineStr">
        <is>
          <t xml:space="preserve">omschrijving</t>
        </is>
      </c>
      <c r="J4" s="4" t="inlineStr">
        <is>
          <t xml:space="preserve">janee</t>
        </is>
      </c>
      <c r="K4" s="4" t="inlineStr">
        <is>
          <t xml:space="preserve">omschrijving</t>
        </is>
      </c>
      <c r="M4" s="4" t="inlineStr">
        <is>
          <t xml:space="preserve">status</t>
        </is>
      </c>
      <c r="N4" s="4" t="inlineStr">
        <is>
          <t xml:space="preserve">omschrijving</t>
        </is>
      </c>
      <c r="P4" s="4" t="inlineStr">
        <is>
          <t xml:space="preserve">prioriteit</t>
        </is>
      </c>
      <c r="Q4" s="4" t="inlineStr">
        <is>
          <t xml:space="preserve">omschrijving</t>
        </is>
      </c>
      <c r="S4" s="4" t="inlineStr">
        <is>
          <t xml:space="preserve">monumentstatus</t>
        </is>
      </c>
      <c r="T4" s="4" t="inlineStr">
        <is>
          <t xml:space="preserve">omschrijving</t>
        </is>
      </c>
      <c r="V4" s="4" t="inlineStr">
        <is>
          <t xml:space="preserve">conditie</t>
        </is>
      </c>
      <c r="W4" s="4" t="inlineStr">
        <is>
          <t xml:space="preserve">omschrijving</t>
        </is>
      </c>
    </row>
    <row r="5">
      <c r="A5" t="inlineStr">
        <is>
          <t xml:space="preserve">16</t>
        </is>
      </c>
      <c r="B5" t="inlineStr">
        <is>
          <t xml:space="preserve">Funderingen</t>
        </is>
      </c>
      <c r="D5" t="inlineStr">
        <is>
          <t xml:space="preserve">onderhoud</t>
        </is>
      </c>
      <c r="E5" t="inlineStr">
        <is>
          <t xml:space="preserve">Terugkerend onderhoud</t>
        </is>
      </c>
      <c r="G5" t="inlineStr">
        <is>
          <t xml:space="preserve">m2</t>
        </is>
      </c>
      <c r="H5" t="inlineStr">
        <is>
          <t xml:space="preserve">vierkante meter</t>
        </is>
      </c>
      <c r="J5" t="inlineStr">
        <is>
          <t xml:space="preserve">ja</t>
        </is>
      </c>
      <c r="M5" t="inlineStr">
        <is>
          <t xml:space="preserve">gepland</t>
        </is>
      </c>
      <c r="N5" t="inlineStr">
        <is>
          <t xml:space="preserve">Gepland</t>
        </is>
      </c>
      <c r="P5" t="inlineStr">
        <is>
          <t xml:space="preserve">hoog</t>
        </is>
      </c>
      <c r="Q5" t="inlineStr">
        <is>
          <t xml:space="preserve">Uitstel levert schade of gevaar op</t>
        </is>
      </c>
      <c r="S5" t="inlineStr">
        <is>
          <t xml:space="preserve">rijksmonument</t>
        </is>
      </c>
      <c r="V5">
        <v>1</v>
      </c>
      <c r="W5" t="inlineStr">
        <is>
          <t xml:space="preserve">Uitstekend</t>
        </is>
      </c>
    </row>
    <row r="6">
      <c r="A6" t="inlineStr">
        <is>
          <t xml:space="preserve">21</t>
        </is>
      </c>
      <c r="B6" t="inlineStr">
        <is>
          <t xml:space="preserve">Buitenwanden, metselwerk en voegwerk</t>
        </is>
      </c>
      <c r="D6" t="inlineStr">
        <is>
          <t xml:space="preserve">herstel</t>
        </is>
      </c>
      <c r="E6" t="inlineStr">
        <is>
          <t xml:space="preserve">Herstel van een gebrek</t>
        </is>
      </c>
      <c r="G6" t="inlineStr">
        <is>
          <t xml:space="preserve">m1</t>
        </is>
      </c>
      <c r="H6" t="inlineStr">
        <is>
          <t xml:space="preserve">strekkende meter</t>
        </is>
      </c>
      <c r="J6" t="inlineStr">
        <is>
          <t xml:space="preserve">nee</t>
        </is>
      </c>
      <c r="M6" t="inlineStr">
        <is>
          <t xml:space="preserve">opdracht</t>
        </is>
      </c>
      <c r="N6" t="inlineStr">
        <is>
          <t xml:space="preserve">Opdracht gegeven</t>
        </is>
      </c>
      <c r="P6" t="inlineStr">
        <is>
          <t xml:space="preserve">normaal</t>
        </is>
      </c>
      <c r="S6" t="inlineStr">
        <is>
          <t xml:space="preserve">gemeentelijk</t>
        </is>
      </c>
      <c r="V6">
        <v>2</v>
      </c>
      <c r="W6" t="inlineStr">
        <is>
          <t xml:space="preserve">Goed</t>
        </is>
      </c>
    </row>
    <row r="7">
      <c r="A7" t="inlineStr">
        <is>
          <t xml:space="preserve">22</t>
        </is>
      </c>
      <c r="B7" t="inlineStr">
        <is>
          <t xml:space="preserve">Binnenwanden</t>
        </is>
      </c>
      <c r="D7" t="inlineStr">
        <is>
          <t xml:space="preserve">vervanging</t>
        </is>
      </c>
      <c r="E7" t="inlineStr">
        <is>
          <t xml:space="preserve">Vervanging aan het eind van de levensduur</t>
        </is>
      </c>
      <c r="G7" t="inlineStr">
        <is>
          <t xml:space="preserve">st</t>
        </is>
      </c>
      <c r="H7" t="inlineStr">
        <is>
          <t xml:space="preserve">stuk</t>
        </is>
      </c>
      <c r="M7" t="inlineStr">
        <is>
          <t xml:space="preserve">uitgevoerd</t>
        </is>
      </c>
      <c r="N7" t="inlineStr">
        <is>
          <t xml:space="preserve">Uitgevoerd</t>
        </is>
      </c>
      <c r="P7" t="inlineStr">
        <is>
          <t xml:space="preserve">laag</t>
        </is>
      </c>
      <c r="Q7" t="inlineStr">
        <is>
          <t xml:space="preserve">Kan zonder gevolgen schuiven</t>
        </is>
      </c>
      <c r="S7" t="inlineStr">
        <is>
          <t xml:space="preserve">geen</t>
        </is>
      </c>
      <c r="V7">
        <v>3</v>
      </c>
      <c r="W7" t="inlineStr">
        <is>
          <t xml:space="preserve">Redelijk</t>
        </is>
      </c>
    </row>
    <row r="8">
      <c r="A8" t="inlineStr">
        <is>
          <t xml:space="preserve">23</t>
        </is>
      </c>
      <c r="B8" t="inlineStr">
        <is>
          <t xml:space="preserve">Vloeren</t>
        </is>
      </c>
      <c r="D8" t="inlineStr">
        <is>
          <t xml:space="preserve">restauratie</t>
        </is>
      </c>
      <c r="E8" t="inlineStr">
        <is>
          <t xml:space="preserve">Restauratie van monumentale waarde</t>
        </is>
      </c>
      <c r="G8" t="inlineStr">
        <is>
          <t xml:space="preserve">post</t>
        </is>
      </c>
      <c r="H8" t="inlineStr">
        <is>
          <t xml:space="preserve">post</t>
        </is>
      </c>
      <c r="M8" t="inlineStr">
        <is>
          <t xml:space="preserve">uitgesteld</t>
        </is>
      </c>
      <c r="N8" t="inlineStr">
        <is>
          <t xml:space="preserve">Uitgesteld</t>
        </is>
      </c>
      <c r="V8">
        <v>4</v>
      </c>
      <c r="W8" t="inlineStr">
        <is>
          <t xml:space="preserve">Matig</t>
        </is>
      </c>
    </row>
    <row r="9">
      <c r="A9" t="inlineStr">
        <is>
          <t xml:space="preserve">24</t>
        </is>
      </c>
      <c r="B9" t="inlineStr">
        <is>
          <t xml:space="preserve">Trappen, torentrappen en hellingen</t>
        </is>
      </c>
      <c r="D9" t="inlineStr">
        <is>
          <t xml:space="preserve">verduurzaming</t>
        </is>
      </c>
      <c r="E9" t="inlineStr">
        <is>
          <t xml:space="preserve">Verduurzaming</t>
        </is>
      </c>
      <c r="V9">
        <v>5</v>
      </c>
      <c r="W9" t="inlineStr">
        <is>
          <t xml:space="preserve">Slecht</t>
        </is>
      </c>
    </row>
    <row r="10">
      <c r="A10" t="inlineStr">
        <is>
          <t xml:space="preserve">27</t>
        </is>
      </c>
      <c r="B10" t="inlineStr">
        <is>
          <t xml:space="preserve">Daken en torenspits</t>
        </is>
      </c>
      <c r="V10">
        <v>6</v>
      </c>
      <c r="W10" t="inlineStr">
        <is>
          <t xml:space="preserve">Zeer slecht</t>
        </is>
      </c>
    </row>
    <row r="11">
      <c r="A11" t="inlineStr">
        <is>
          <t xml:space="preserve">28</t>
        </is>
      </c>
      <c r="B11" t="inlineStr">
        <is>
          <t xml:space="preserve">Hoofddraagconstructie, kapconstructie</t>
        </is>
      </c>
    </row>
    <row r="12">
      <c r="A12" t="inlineStr">
        <is>
          <t xml:space="preserve">31</t>
        </is>
      </c>
      <c r="B12" t="inlineStr">
        <is>
          <t xml:space="preserve">Buitenwandopeningen: ramen, deuren, glas-in-lood</t>
        </is>
      </c>
    </row>
    <row r="13">
      <c r="A13" t="inlineStr">
        <is>
          <t xml:space="preserve">32</t>
        </is>
      </c>
      <c r="B13" t="inlineStr">
        <is>
          <t xml:space="preserve">Binnenwandopeningen</t>
        </is>
      </c>
    </row>
    <row r="14">
      <c r="A14" t="inlineStr">
        <is>
          <t xml:space="preserve">37</t>
        </is>
      </c>
      <c r="B14" t="inlineStr">
        <is>
          <t xml:space="preserve">Dakopeningen, dakramen, galmgaten</t>
        </is>
      </c>
    </row>
    <row r="15">
      <c r="A15" t="inlineStr">
        <is>
          <t xml:space="preserve">41</t>
        </is>
      </c>
      <c r="B15" t="inlineStr">
        <is>
          <t xml:space="preserve">Buitenwandafwerkingen, buitenschilderwerk</t>
        </is>
      </c>
    </row>
    <row r="16">
      <c r="A16" t="inlineStr">
        <is>
          <t xml:space="preserve">42</t>
        </is>
      </c>
      <c r="B16" t="inlineStr">
        <is>
          <t xml:space="preserve">Binnenwandafwerkingen, binnenschilderwerk</t>
        </is>
      </c>
    </row>
    <row r="17">
      <c r="A17" t="inlineStr">
        <is>
          <t xml:space="preserve">43</t>
        </is>
      </c>
      <c r="B17" t="inlineStr">
        <is>
          <t xml:space="preserve">Vloerafwerkingen</t>
        </is>
      </c>
    </row>
    <row r="18">
      <c r="A18" t="inlineStr">
        <is>
          <t xml:space="preserve">45</t>
        </is>
      </c>
      <c r="B18" t="inlineStr">
        <is>
          <t xml:space="preserve">Plafondafwerkingen, gewelven</t>
        </is>
      </c>
    </row>
    <row r="19">
      <c r="A19" t="inlineStr">
        <is>
          <t xml:space="preserve">47</t>
        </is>
      </c>
      <c r="B19" t="inlineStr">
        <is>
          <t xml:space="preserve">Dakafwerkingen: leien, pannen, lood, goten</t>
        </is>
      </c>
    </row>
    <row r="20">
      <c r="A20" t="inlineStr">
        <is>
          <t xml:space="preserve">52</t>
        </is>
      </c>
      <c r="B20" t="inlineStr">
        <is>
          <t xml:space="preserve">Afvoeren, hemelwaterafvoer</t>
        </is>
      </c>
    </row>
    <row r="21">
      <c r="A21" t="inlineStr">
        <is>
          <t xml:space="preserve">53</t>
        </is>
      </c>
      <c r="B21" t="inlineStr">
        <is>
          <t xml:space="preserve">Water</t>
        </is>
      </c>
    </row>
    <row r="22">
      <c r="A22" t="inlineStr">
        <is>
          <t xml:space="preserve">56</t>
        </is>
      </c>
      <c r="B22" t="inlineStr">
        <is>
          <t xml:space="preserve">Verwarming</t>
        </is>
      </c>
    </row>
    <row r="23">
      <c r="A23" t="inlineStr">
        <is>
          <t xml:space="preserve">57</t>
        </is>
      </c>
      <c r="B23" t="inlineStr">
        <is>
          <t xml:space="preserve">Luchtbehandeling en ventilatie</t>
        </is>
      </c>
    </row>
    <row r="24">
      <c r="A24" t="inlineStr">
        <is>
          <t xml:space="preserve">61</t>
        </is>
      </c>
      <c r="B24" t="inlineStr">
        <is>
          <t xml:space="preserve">Elektrische installatie</t>
        </is>
      </c>
    </row>
    <row r="25">
      <c r="A25" t="inlineStr">
        <is>
          <t xml:space="preserve">63</t>
        </is>
      </c>
      <c r="B25" t="inlineStr">
        <is>
          <t xml:space="preserve">Verlichting</t>
        </is>
      </c>
    </row>
    <row r="26">
      <c r="A26" t="inlineStr">
        <is>
          <t xml:space="preserve">64</t>
        </is>
      </c>
      <c r="B26" t="inlineStr">
        <is>
          <t xml:space="preserve">Geluid en communicatie</t>
        </is>
      </c>
    </row>
    <row r="27">
      <c r="A27" t="inlineStr">
        <is>
          <t xml:space="preserve">68</t>
        </is>
      </c>
      <c r="B27" t="inlineStr">
        <is>
          <t xml:space="preserve">Beveiliging, brand en inbraak, bliksemafleiding</t>
        </is>
      </c>
    </row>
    <row r="28">
      <c r="A28" t="inlineStr">
        <is>
          <t xml:space="preserve">72</t>
        </is>
      </c>
      <c r="B28" t="inlineStr">
        <is>
          <t xml:space="preserve">Vaste inrichting: kerkbanken, preekstoel</t>
        </is>
      </c>
    </row>
    <row r="29">
      <c r="A29" t="inlineStr">
        <is>
          <t xml:space="preserve">74</t>
        </is>
      </c>
      <c r="B29" t="inlineStr">
        <is>
          <t xml:space="preserve">Sanitair</t>
        </is>
      </c>
    </row>
    <row r="30">
      <c r="A30" t="inlineStr">
        <is>
          <t xml:space="preserve">80</t>
        </is>
      </c>
      <c r="B30" t="inlineStr">
        <is>
          <t xml:space="preserve">Orgel</t>
        </is>
      </c>
    </row>
    <row r="31">
      <c r="A31" t="inlineStr">
        <is>
          <t xml:space="preserve">81</t>
        </is>
      </c>
      <c r="B31" t="inlineStr">
        <is>
          <t xml:space="preserve">Klokken, luidinstallatie en torenuurwerk</t>
        </is>
      </c>
    </row>
    <row r="32">
      <c r="A32" t="inlineStr">
        <is>
          <t xml:space="preserve">82</t>
        </is>
      </c>
      <c r="B32" t="inlineStr">
        <is>
          <t xml:space="preserve">Kunst en roerend erfgoed</t>
        </is>
      </c>
    </row>
    <row r="33">
      <c r="A33" t="inlineStr">
        <is>
          <t xml:space="preserve">90</t>
        </is>
      </c>
      <c r="B33" t="inlineStr">
        <is>
          <t xml:space="preserve">Terrein, bestrating en hekwerk</t>
        </is>
      </c>
    </row>
    <row r="34">
      <c r="A34" t="inlineStr">
        <is>
          <t xml:space="preserve">91</t>
        </is>
      </c>
      <c r="B34" t="inlineStr">
        <is>
          <t xml:space="preserve">Groen en bomen</t>
        </is>
      </c>
    </row>
    <row r="35">
      <c r="A35" t="inlineStr">
        <is>
          <t xml:space="preserve">92</t>
        </is>
      </c>
      <c r="B35" t="inlineStr">
        <is>
          <t xml:space="preserve">Begraafplaats en grafmonumenten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Open MJOP-format voor kerkgebouwen 1.0</dc:title>
  <dc:creator>Onskerkgebouw.nl</dc:creator>
</cp:coreProperties>
</file>